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375" windowHeight="47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EF</author>
  </authors>
  <commentList>
    <comment ref="L33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6.p74</t>
        </r>
      </text>
    </comment>
    <comment ref="L29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6.2000.p78</t>
        </r>
      </text>
    </comment>
    <comment ref="C33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5.p60</t>
        </r>
      </text>
    </comment>
    <comment ref="E33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5.p129</t>
        </r>
      </text>
    </comment>
    <comment ref="G33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5.p514</t>
        </r>
      </text>
    </comment>
    <comment ref="H33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5.p327</t>
        </r>
      </text>
    </comment>
    <comment ref="I33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5.p327</t>
        </r>
      </text>
    </comment>
    <comment ref="J33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5.p190</t>
        </r>
      </text>
    </comment>
    <comment ref="R33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5.p121</t>
        </r>
      </text>
    </comment>
    <comment ref="S33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6.p72</t>
        </r>
      </text>
    </comment>
    <comment ref="AB33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5.p67</t>
        </r>
      </text>
    </comment>
    <comment ref="AD33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5.p64</t>
        </r>
      </text>
    </comment>
  </commentList>
</comments>
</file>

<file path=xl/sharedStrings.xml><?xml version="1.0" encoding="utf-8"?>
<sst xmlns="http://schemas.openxmlformats.org/spreadsheetml/2006/main" count="170" uniqueCount="68">
  <si>
    <t>The Economic Indicators of Jiangxi</t>
  </si>
  <si>
    <t xml:space="preserve">        ( Current Price)</t>
  </si>
  <si>
    <t xml:space="preserve">      General Price Indices</t>
  </si>
  <si>
    <t xml:space="preserve">Year </t>
  </si>
  <si>
    <t>G D P</t>
  </si>
  <si>
    <t>Industrial labor</t>
  </si>
  <si>
    <t>Industrial Output</t>
  </si>
  <si>
    <t>Retail Price</t>
  </si>
  <si>
    <t>Consumer Price</t>
  </si>
  <si>
    <t>TIFA</t>
  </si>
  <si>
    <t>TIFA--sa</t>
  </si>
  <si>
    <t>TIFA--dl</t>
  </si>
  <si>
    <t>TIFA--fi</t>
  </si>
  <si>
    <t>TIFA--srf</t>
  </si>
  <si>
    <t>TIFA--others</t>
  </si>
  <si>
    <t>(100 Mil)</t>
  </si>
  <si>
    <t>(10,000)</t>
  </si>
  <si>
    <t>(100Mil)</t>
  </si>
  <si>
    <t>(1978=100)</t>
  </si>
  <si>
    <t>(1985=100)</t>
  </si>
  <si>
    <t>(orginial)</t>
  </si>
  <si>
    <t>(Total)</t>
  </si>
  <si>
    <t>Sources:</t>
  </si>
  <si>
    <t>1. China regional economy a profile of 17 years of reform and opening-up, state statistical bureau, China. 1996</t>
  </si>
  <si>
    <t>2. China Statistical yearbook 1997</t>
  </si>
  <si>
    <t>3. China Statistical yearbook on Investment in Fixed Assets 1997</t>
  </si>
  <si>
    <t>CODE</t>
  </si>
  <si>
    <t>.</t>
  </si>
  <si>
    <t>LAB</t>
  </si>
  <si>
    <t>3.1 P.67 1999</t>
  </si>
  <si>
    <t>1.9 P.43 1999</t>
  </si>
  <si>
    <t>1978=100</t>
  </si>
  <si>
    <t>Real GDP</t>
  </si>
  <si>
    <t>Implicit price deflator=</t>
  </si>
  <si>
    <t>Real TIFA-sa</t>
  </si>
  <si>
    <t>Real TIFA--dl</t>
  </si>
  <si>
    <t>Real TIFA--fi</t>
  </si>
  <si>
    <t>Real TIFA--srf</t>
  </si>
  <si>
    <t>Real TIFA--others</t>
  </si>
  <si>
    <t>Real TIFA Sum</t>
  </si>
  <si>
    <t>curr GDP/real GDP</t>
  </si>
  <si>
    <t>SUM</t>
  </si>
  <si>
    <t>1.10 p. 44 1999</t>
  </si>
  <si>
    <t>acc 1980=100</t>
  </si>
  <si>
    <t>ni-sub+tax</t>
  </si>
  <si>
    <t>GDP-NNP</t>
  </si>
  <si>
    <t>National Income</t>
  </si>
  <si>
    <t>Subside</t>
  </si>
  <si>
    <t>Industrial Tax</t>
  </si>
  <si>
    <t>Agr Tax</t>
  </si>
  <si>
    <t>Construction Tax</t>
  </si>
  <si>
    <t>NNP</t>
  </si>
  <si>
    <t>OLD GDP</t>
  </si>
  <si>
    <t>Dep</t>
  </si>
  <si>
    <t>Investment</t>
  </si>
  <si>
    <t>Real Investment</t>
  </si>
  <si>
    <t>SYC 1999</t>
  </si>
  <si>
    <t>Depreciation</t>
  </si>
  <si>
    <t>Real Dep</t>
  </si>
  <si>
    <t>Deflate by GDP Implicit deflator</t>
  </si>
  <si>
    <t>Real NI</t>
  </si>
  <si>
    <t>Adjusted</t>
  </si>
  <si>
    <t>4. Comprehensive statistical data and materials on 50 years of new China</t>
  </si>
  <si>
    <t>5. China Statistical Yearbook 1999-2004</t>
  </si>
  <si>
    <t>Notes:</t>
  </si>
  <si>
    <t>Adjusted Industrial Labour = Staff and Workers from Mining &amp; Quarrying, Manufacturing, and Production and Supply of Electricity, Gas and Water</t>
  </si>
  <si>
    <t>Adjusted Industrial Output = Gross Output Value of all States-owned and Non-state-pwned aboveDesignated Size at current prices</t>
  </si>
  <si>
    <t>6. Jiangxi Statistical yearbook 1999-2004</t>
  </si>
</sst>
</file>

<file path=xl/styles.xml><?xml version="1.0" encoding="utf-8"?>
<styleSheet xmlns="http://schemas.openxmlformats.org/spreadsheetml/2006/main">
  <numFmts count="34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US$&quot;#,##0_);\(&quot;US$&quot;#,##0\)"/>
    <numFmt numFmtId="179" formatCode="&quot;US$&quot;#,##0_);[Red]\(&quot;US$&quot;#,##0\)"/>
    <numFmt numFmtId="180" formatCode="&quot;US$&quot;#,##0.00_);\(&quot;US$&quot;#,##0.00\)"/>
    <numFmt numFmtId="181" formatCode="&quot;US$&quot;#,##0.00_);[Red]\(&quot;US$&quot;#,##0.00\)"/>
    <numFmt numFmtId="182" formatCode="0.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0000000"/>
    <numFmt numFmtId="189" formatCode="#,##0.0"/>
  </numFmts>
  <fonts count="7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82" fontId="0" fillId="0" borderId="0" xfId="0" applyNumberFormat="1" applyAlignment="1">
      <alignment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 quotePrefix="1">
      <alignment horizontal="center"/>
    </xf>
    <xf numFmtId="0" fontId="0" fillId="0" borderId="0" xfId="0" applyFont="1" applyAlignment="1">
      <alignment horizontal="center"/>
    </xf>
    <xf numFmtId="189" fontId="0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0" xfId="0" applyNumberFormat="1" applyFont="1" applyAlignment="1" quotePrefix="1">
      <alignment horizontal="right"/>
    </xf>
    <xf numFmtId="4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 horizontal="center"/>
    </xf>
    <xf numFmtId="0" fontId="0" fillId="3" borderId="0" xfId="0" applyFont="1" applyFill="1" applyAlignment="1">
      <alignment/>
    </xf>
    <xf numFmtId="43" fontId="0" fillId="2" borderId="0" xfId="0" applyNumberFormat="1" applyFill="1" applyAlignment="1">
      <alignment/>
    </xf>
    <xf numFmtId="43" fontId="0" fillId="3" borderId="0" xfId="15" applyFill="1" applyAlignment="1">
      <alignment/>
    </xf>
    <xf numFmtId="43" fontId="0" fillId="0" borderId="0" xfId="0" applyNumberFormat="1" applyAlignment="1">
      <alignment/>
    </xf>
    <xf numFmtId="2" fontId="0" fillId="4" borderId="0" xfId="0" applyNumberFormat="1" applyFill="1" applyAlignment="1">
      <alignment horizontal="right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 quotePrefix="1">
      <alignment horizontal="right"/>
    </xf>
    <xf numFmtId="2" fontId="0" fillId="0" borderId="1" xfId="0" applyNumberFormat="1" applyBorder="1" applyAlignment="1">
      <alignment/>
    </xf>
    <xf numFmtId="4" fontId="0" fillId="0" borderId="1" xfId="0" applyNumberFormat="1" applyBorder="1" applyAlignment="1">
      <alignment horizontal="right"/>
    </xf>
    <xf numFmtId="189" fontId="0" fillId="0" borderId="1" xfId="0" applyNumberFormat="1" applyFont="1" applyBorder="1" applyAlignment="1">
      <alignment horizontal="right"/>
    </xf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/>
    </xf>
    <xf numFmtId="43" fontId="0" fillId="2" borderId="1" xfId="0" applyNumberFormat="1" applyFill="1" applyBorder="1" applyAlignment="1">
      <alignment/>
    </xf>
    <xf numFmtId="43" fontId="0" fillId="3" borderId="1" xfId="15" applyFill="1" applyBorder="1" applyAlignment="1">
      <alignment/>
    </xf>
    <xf numFmtId="43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64"/>
  <sheetViews>
    <sheetView tabSelected="1" zoomScale="75" zoomScaleNormal="75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F39" sqref="F39"/>
    </sheetView>
  </sheetViews>
  <sheetFormatPr defaultColWidth="9.140625" defaultRowHeight="12.75"/>
  <cols>
    <col min="1" max="1" width="9.00390625" style="0" customWidth="1"/>
    <col min="2" max="2" width="6.421875" style="0" customWidth="1"/>
    <col min="4" max="5" width="14.421875" style="0" customWidth="1"/>
    <col min="6" max="7" width="17.140625" style="0" customWidth="1"/>
    <col min="8" max="8" width="11.421875" style="0" customWidth="1"/>
    <col min="9" max="9" width="15.28125" style="0" customWidth="1"/>
    <col min="10" max="10" width="10.00390625" style="0" customWidth="1"/>
    <col min="11" max="11" width="12.140625" style="0" customWidth="1"/>
    <col min="12" max="12" width="10.140625" style="0" customWidth="1"/>
    <col min="13" max="13" width="9.7109375" style="0" customWidth="1"/>
    <col min="14" max="14" width="9.00390625" style="0" customWidth="1"/>
    <col min="15" max="15" width="10.28125" style="0" customWidth="1"/>
    <col min="16" max="16" width="11.57421875" style="0" customWidth="1"/>
    <col min="17" max="17" width="11.00390625" style="0" customWidth="1"/>
    <col min="18" max="18" width="12.8515625" style="0" bestFit="1" customWidth="1"/>
    <col min="20" max="20" width="10.57421875" style="0" customWidth="1"/>
    <col min="21" max="21" width="19.140625" style="0" bestFit="1" customWidth="1"/>
    <col min="22" max="23" width="11.7109375" style="0" bestFit="1" customWidth="1"/>
    <col min="24" max="24" width="11.140625" style="0" bestFit="1" customWidth="1"/>
    <col min="25" max="25" width="12.28125" style="0" bestFit="1" customWidth="1"/>
    <col min="26" max="26" width="15.421875" style="0" bestFit="1" customWidth="1"/>
    <col min="27" max="27" width="13.57421875" style="0" bestFit="1" customWidth="1"/>
  </cols>
  <sheetData>
    <row r="1" ht="12.75">
      <c r="H1" s="1" t="s">
        <v>0</v>
      </c>
    </row>
    <row r="2" spans="8:12" ht="12.75">
      <c r="H2" s="1" t="s">
        <v>1</v>
      </c>
      <c r="J2" s="1"/>
      <c r="K2" s="1"/>
      <c r="L2" s="1"/>
    </row>
    <row r="3" spans="1:13" ht="12.75">
      <c r="A3" s="1"/>
      <c r="B3" s="1"/>
      <c r="C3" s="1"/>
      <c r="D3" s="1"/>
      <c r="E3" s="1"/>
      <c r="F3" s="1"/>
      <c r="G3" s="1"/>
      <c r="H3" s="1"/>
      <c r="I3" s="1"/>
      <c r="L3" s="1"/>
      <c r="M3" s="1"/>
    </row>
    <row r="4" spans="1:45" ht="12.75">
      <c r="A4" s="1"/>
      <c r="B4" s="1"/>
      <c r="C4" s="1"/>
      <c r="D4" s="1"/>
      <c r="E4" s="2" t="s">
        <v>61</v>
      </c>
      <c r="F4" s="1"/>
      <c r="G4" s="2" t="s">
        <v>61</v>
      </c>
      <c r="H4" s="7" t="s">
        <v>2</v>
      </c>
      <c r="I4" s="7"/>
      <c r="M4" s="1"/>
      <c r="N4" s="1"/>
      <c r="O4" s="1"/>
      <c r="R4" t="s">
        <v>29</v>
      </c>
      <c r="S4" t="s">
        <v>30</v>
      </c>
      <c r="AB4" t="s">
        <v>42</v>
      </c>
      <c r="AD4" t="s">
        <v>56</v>
      </c>
      <c r="AE4" t="s">
        <v>59</v>
      </c>
      <c r="AQ4" t="s">
        <v>44</v>
      </c>
      <c r="AS4" t="s">
        <v>45</v>
      </c>
    </row>
    <row r="5" spans="1:47" ht="12.75">
      <c r="A5" s="2" t="s">
        <v>3</v>
      </c>
      <c r="C5" s="2" t="s">
        <v>4</v>
      </c>
      <c r="D5" s="2" t="s">
        <v>5</v>
      </c>
      <c r="E5" s="2" t="s">
        <v>5</v>
      </c>
      <c r="F5" s="2" t="s">
        <v>6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9</v>
      </c>
      <c r="L5" s="2" t="s">
        <v>10</v>
      </c>
      <c r="M5" s="2" t="s">
        <v>11</v>
      </c>
      <c r="N5" s="2" t="s">
        <v>12</v>
      </c>
      <c r="O5" s="2" t="s">
        <v>13</v>
      </c>
      <c r="P5" s="1" t="s">
        <v>14</v>
      </c>
      <c r="Q5" t="s">
        <v>41</v>
      </c>
      <c r="R5" t="s">
        <v>28</v>
      </c>
      <c r="S5" t="s">
        <v>31</v>
      </c>
      <c r="T5" s="18" t="s">
        <v>32</v>
      </c>
      <c r="U5" s="18" t="s">
        <v>33</v>
      </c>
      <c r="V5" s="19" t="s">
        <v>34</v>
      </c>
      <c r="W5" s="20" t="s">
        <v>35</v>
      </c>
      <c r="X5" s="20" t="s">
        <v>36</v>
      </c>
      <c r="Y5" s="20" t="s">
        <v>37</v>
      </c>
      <c r="Z5" s="21" t="s">
        <v>38</v>
      </c>
      <c r="AA5" s="21" t="s">
        <v>39</v>
      </c>
      <c r="AB5" t="s">
        <v>54</v>
      </c>
      <c r="AC5" t="s">
        <v>55</v>
      </c>
      <c r="AD5" t="s">
        <v>57</v>
      </c>
      <c r="AE5" t="s">
        <v>58</v>
      </c>
      <c r="AF5" t="s">
        <v>60</v>
      </c>
      <c r="AL5" t="s">
        <v>46</v>
      </c>
      <c r="AM5" t="s">
        <v>47</v>
      </c>
      <c r="AN5" t="s">
        <v>48</v>
      </c>
      <c r="AO5" t="s">
        <v>49</v>
      </c>
      <c r="AP5" t="s">
        <v>50</v>
      </c>
      <c r="AQ5" t="s">
        <v>51</v>
      </c>
      <c r="AR5" t="s">
        <v>52</v>
      </c>
      <c r="AS5" t="s">
        <v>53</v>
      </c>
      <c r="AU5" t="s">
        <v>43</v>
      </c>
    </row>
    <row r="6" spans="1:27" ht="12.75">
      <c r="A6" s="2"/>
      <c r="C6" s="2" t="s">
        <v>15</v>
      </c>
      <c r="D6" s="10" t="s">
        <v>16</v>
      </c>
      <c r="E6" s="10" t="s">
        <v>16</v>
      </c>
      <c r="F6" s="9" t="s">
        <v>17</v>
      </c>
      <c r="G6" s="9" t="s">
        <v>17</v>
      </c>
      <c r="H6" s="9" t="s">
        <v>18</v>
      </c>
      <c r="I6" s="9" t="s">
        <v>19</v>
      </c>
      <c r="J6" s="2" t="s">
        <v>20</v>
      </c>
      <c r="K6" s="2" t="s">
        <v>21</v>
      </c>
      <c r="T6" s="18"/>
      <c r="U6" s="18" t="s">
        <v>40</v>
      </c>
      <c r="V6" s="19"/>
      <c r="W6" s="19"/>
      <c r="X6" s="19"/>
      <c r="Y6" s="19"/>
      <c r="Z6" s="19"/>
      <c r="AA6" s="19"/>
    </row>
    <row r="7" spans="1:27" ht="12.75">
      <c r="A7" s="2"/>
      <c r="B7" s="2" t="s">
        <v>26</v>
      </c>
      <c r="C7" s="2"/>
      <c r="D7" s="10"/>
      <c r="E7" s="10"/>
      <c r="F7" s="9"/>
      <c r="G7" s="9"/>
      <c r="H7" s="9"/>
      <c r="I7" s="2"/>
      <c r="J7" s="2"/>
      <c r="K7" s="2"/>
      <c r="L7" s="2"/>
      <c r="M7" s="2"/>
      <c r="N7" s="2"/>
      <c r="O7" s="2"/>
      <c r="P7" s="1"/>
      <c r="Q7" s="2"/>
      <c r="T7" s="18"/>
      <c r="U7" s="18"/>
      <c r="V7" s="19"/>
      <c r="W7" s="19"/>
      <c r="X7" s="19"/>
      <c r="Y7" s="19"/>
      <c r="Z7" s="19"/>
      <c r="AA7" s="19"/>
    </row>
    <row r="8" spans="1:44" ht="12.75">
      <c r="A8" s="11">
        <v>1978</v>
      </c>
      <c r="B8" s="2">
        <v>14</v>
      </c>
      <c r="C8" s="16">
        <v>87</v>
      </c>
      <c r="D8" s="14"/>
      <c r="E8" s="14"/>
      <c r="F8" s="15">
        <v>73.57</v>
      </c>
      <c r="G8" s="15"/>
      <c r="H8" s="15">
        <v>100</v>
      </c>
      <c r="I8" s="12"/>
      <c r="J8" s="2"/>
      <c r="K8" s="2"/>
      <c r="L8" s="2"/>
      <c r="M8" s="2"/>
      <c r="N8" s="2"/>
      <c r="O8" s="2"/>
      <c r="P8" s="1"/>
      <c r="Q8" s="2"/>
      <c r="R8">
        <v>1254.3</v>
      </c>
      <c r="S8">
        <v>100</v>
      </c>
      <c r="T8" s="22">
        <f>C$8/100*S8</f>
        <v>87</v>
      </c>
      <c r="U8" s="22">
        <f>C8/T8*100</f>
        <v>100</v>
      </c>
      <c r="V8" s="23"/>
      <c r="W8" s="19"/>
      <c r="X8" s="19"/>
      <c r="Y8" s="19"/>
      <c r="Z8" s="19"/>
      <c r="AA8" s="19"/>
      <c r="AB8">
        <v>34.52</v>
      </c>
      <c r="AC8" s="24">
        <f>AB8/U8*100</f>
        <v>34.52</v>
      </c>
      <c r="AD8" s="24"/>
      <c r="AE8" s="24"/>
      <c r="AF8" s="24"/>
      <c r="AG8" s="24"/>
      <c r="AH8" s="24"/>
      <c r="AI8" s="24"/>
      <c r="AJ8" s="24"/>
      <c r="AK8" s="24"/>
      <c r="AL8">
        <v>76.6</v>
      </c>
      <c r="AM8" t="s">
        <v>27</v>
      </c>
      <c r="AN8">
        <v>8.2806</v>
      </c>
      <c r="AR8">
        <v>87</v>
      </c>
    </row>
    <row r="9" spans="1:44" ht="12.75">
      <c r="A9" s="11">
        <v>1979</v>
      </c>
      <c r="B9" s="2">
        <v>14</v>
      </c>
      <c r="C9" s="16">
        <v>104.15</v>
      </c>
      <c r="D9" s="14"/>
      <c r="E9" s="14"/>
      <c r="F9" s="15">
        <v>83.31</v>
      </c>
      <c r="G9" s="15"/>
      <c r="H9" s="15">
        <v>101.3</v>
      </c>
      <c r="I9" s="12"/>
      <c r="J9" s="2"/>
      <c r="K9" s="2"/>
      <c r="L9" s="2"/>
      <c r="M9" s="2"/>
      <c r="N9" s="2"/>
      <c r="O9" s="2"/>
      <c r="P9" s="1"/>
      <c r="Q9" s="2"/>
      <c r="R9">
        <v>1307</v>
      </c>
      <c r="S9">
        <v>115.8</v>
      </c>
      <c r="T9" s="22">
        <f aca="true" t="shared" si="0" ref="T9:T28">C$8/100*S9</f>
        <v>100.746</v>
      </c>
      <c r="U9" s="22">
        <f aca="true" t="shared" si="1" ref="U9:U28">C9/T9*100</f>
        <v>103.37879419530304</v>
      </c>
      <c r="V9" s="23"/>
      <c r="W9" s="19"/>
      <c r="X9" s="19"/>
      <c r="Y9" s="19"/>
      <c r="Z9" s="19"/>
      <c r="AA9" s="19"/>
      <c r="AB9">
        <v>39.33</v>
      </c>
      <c r="AC9" s="24">
        <f aca="true" t="shared" si="2" ref="AC9:AC28">AB9/U9*100</f>
        <v>38.04455285645703</v>
      </c>
      <c r="AD9" s="24"/>
      <c r="AE9" s="24"/>
      <c r="AF9" s="24"/>
      <c r="AG9" s="24"/>
      <c r="AH9" s="24"/>
      <c r="AI9" s="24"/>
      <c r="AJ9" s="24"/>
      <c r="AK9" s="24"/>
      <c r="AL9">
        <v>93.01</v>
      </c>
      <c r="AM9" t="s">
        <v>27</v>
      </c>
      <c r="AN9">
        <v>9.0357</v>
      </c>
      <c r="AR9">
        <v>104.15</v>
      </c>
    </row>
    <row r="10" spans="1:47" ht="12.75">
      <c r="A10" s="11">
        <v>1980</v>
      </c>
      <c r="B10" s="2">
        <v>14</v>
      </c>
      <c r="C10" s="16">
        <v>111.15</v>
      </c>
      <c r="D10" s="14"/>
      <c r="E10" s="14"/>
      <c r="F10" s="15">
        <v>94.01</v>
      </c>
      <c r="G10" s="15"/>
      <c r="H10" s="15">
        <v>105.6</v>
      </c>
      <c r="I10" s="12"/>
      <c r="J10" s="2"/>
      <c r="K10" s="2"/>
      <c r="L10" s="2"/>
      <c r="M10" s="2"/>
      <c r="N10" s="2"/>
      <c r="O10" s="2"/>
      <c r="P10" s="1"/>
      <c r="Q10" s="2"/>
      <c r="R10">
        <v>1356.3</v>
      </c>
      <c r="S10">
        <v>120.7</v>
      </c>
      <c r="T10" s="22">
        <f t="shared" si="0"/>
        <v>105.009</v>
      </c>
      <c r="U10" s="22">
        <f t="shared" si="1"/>
        <v>105.8480701654144</v>
      </c>
      <c r="V10" s="23"/>
      <c r="W10" s="19"/>
      <c r="X10" s="19"/>
      <c r="Y10" s="19"/>
      <c r="Z10" s="19"/>
      <c r="AA10" s="19"/>
      <c r="AB10">
        <v>36.34</v>
      </c>
      <c r="AC10" s="24">
        <f t="shared" si="2"/>
        <v>34.33222726045884</v>
      </c>
      <c r="AD10" s="24"/>
      <c r="AE10" s="24"/>
      <c r="AF10" s="24"/>
      <c r="AG10" s="24"/>
      <c r="AH10" s="24"/>
      <c r="AI10" s="24"/>
      <c r="AJ10" s="24"/>
      <c r="AK10" s="24"/>
      <c r="AL10">
        <v>98.95</v>
      </c>
      <c r="AM10" t="s">
        <v>27</v>
      </c>
      <c r="AN10">
        <v>9.7063</v>
      </c>
      <c r="AR10">
        <v>111.15</v>
      </c>
      <c r="AU10">
        <v>100</v>
      </c>
    </row>
    <row r="11" spans="1:47" ht="12.75">
      <c r="A11" s="11">
        <v>1981</v>
      </c>
      <c r="B11" s="2">
        <v>14</v>
      </c>
      <c r="C11" s="16">
        <v>121.26</v>
      </c>
      <c r="D11" s="14"/>
      <c r="E11" s="14"/>
      <c r="F11" s="15">
        <v>100.02</v>
      </c>
      <c r="G11" s="15"/>
      <c r="H11" s="15">
        <v>110.5</v>
      </c>
      <c r="I11" s="12"/>
      <c r="J11" s="2"/>
      <c r="K11" s="2"/>
      <c r="L11" s="2"/>
      <c r="M11" s="2"/>
      <c r="N11" s="2"/>
      <c r="O11" s="2"/>
      <c r="P11" s="1"/>
      <c r="Q11" s="2"/>
      <c r="R11">
        <v>1409.8</v>
      </c>
      <c r="S11">
        <v>127.5</v>
      </c>
      <c r="T11" s="22">
        <f t="shared" si="0"/>
        <v>110.925</v>
      </c>
      <c r="U11" s="22">
        <f t="shared" si="1"/>
        <v>109.31710615280596</v>
      </c>
      <c r="V11" s="23"/>
      <c r="W11" s="19"/>
      <c r="X11" s="19"/>
      <c r="Y11" s="19"/>
      <c r="Z11" s="19"/>
      <c r="AA11" s="19"/>
      <c r="AB11">
        <v>33.93</v>
      </c>
      <c r="AC11" s="24">
        <f t="shared" si="2"/>
        <v>31.03814324591786</v>
      </c>
      <c r="AD11" s="24"/>
      <c r="AE11" s="24"/>
      <c r="AF11" s="24"/>
      <c r="AG11" s="24"/>
      <c r="AH11" s="24"/>
      <c r="AI11" s="24"/>
      <c r="AJ11" s="24"/>
      <c r="AK11" s="24"/>
      <c r="AL11">
        <v>107.19</v>
      </c>
      <c r="AM11" t="s">
        <v>27</v>
      </c>
      <c r="AN11">
        <v>10.5962</v>
      </c>
      <c r="AR11">
        <v>121.26</v>
      </c>
      <c r="AU11">
        <v>87.8</v>
      </c>
    </row>
    <row r="12" spans="1:47" ht="12.75">
      <c r="A12" s="11">
        <v>1982</v>
      </c>
      <c r="B12" s="2">
        <v>14</v>
      </c>
      <c r="C12" s="16">
        <v>133.96</v>
      </c>
      <c r="D12" s="14"/>
      <c r="E12" s="14"/>
      <c r="F12" s="15">
        <v>106.91</v>
      </c>
      <c r="G12" s="15"/>
      <c r="H12" s="15">
        <v>113</v>
      </c>
      <c r="I12" s="12"/>
      <c r="J12" s="2"/>
      <c r="K12" s="2"/>
      <c r="L12" s="2"/>
      <c r="M12" s="2"/>
      <c r="N12" s="2"/>
      <c r="O12" s="2"/>
      <c r="P12" s="1"/>
      <c r="Q12" s="2"/>
      <c r="R12">
        <v>1434</v>
      </c>
      <c r="S12">
        <v>139.4</v>
      </c>
      <c r="T12" s="22">
        <f t="shared" si="0"/>
        <v>121.278</v>
      </c>
      <c r="U12" s="22">
        <f t="shared" si="1"/>
        <v>110.45696663863191</v>
      </c>
      <c r="V12" s="23"/>
      <c r="W12" s="19"/>
      <c r="X12" s="19"/>
      <c r="Y12" s="19"/>
      <c r="Z12" s="19"/>
      <c r="AA12" s="19"/>
      <c r="AB12">
        <v>38.91</v>
      </c>
      <c r="AC12" s="24">
        <f t="shared" si="2"/>
        <v>35.22638832487309</v>
      </c>
      <c r="AD12" s="24"/>
      <c r="AE12" s="24"/>
      <c r="AF12" s="24"/>
      <c r="AG12" s="24"/>
      <c r="AH12" s="24"/>
      <c r="AI12" s="24"/>
      <c r="AJ12" s="24"/>
      <c r="AK12" s="24"/>
      <c r="AL12">
        <v>116.82</v>
      </c>
      <c r="AM12" t="s">
        <v>27</v>
      </c>
      <c r="AN12">
        <v>10.9859</v>
      </c>
      <c r="AR12">
        <v>133.96</v>
      </c>
      <c r="AU12">
        <v>113</v>
      </c>
    </row>
    <row r="13" spans="1:47" ht="12.75">
      <c r="A13" s="11">
        <v>1983</v>
      </c>
      <c r="B13" s="2">
        <v>14</v>
      </c>
      <c r="C13" s="16">
        <v>144.13</v>
      </c>
      <c r="D13" s="14"/>
      <c r="E13" s="14"/>
      <c r="F13" s="15">
        <v>116.97</v>
      </c>
      <c r="G13" s="15"/>
      <c r="H13" s="15">
        <v>114.6</v>
      </c>
      <c r="I13" s="12"/>
      <c r="J13" s="2"/>
      <c r="K13" s="2"/>
      <c r="L13" s="2"/>
      <c r="M13" s="2"/>
      <c r="N13" s="2"/>
      <c r="O13" s="2"/>
      <c r="P13" s="1"/>
      <c r="Q13" s="2"/>
      <c r="R13">
        <v>1498.2</v>
      </c>
      <c r="S13">
        <v>148.9</v>
      </c>
      <c r="T13" s="22">
        <f t="shared" si="0"/>
        <v>129.543</v>
      </c>
      <c r="U13" s="22">
        <f t="shared" si="1"/>
        <v>111.26035370494738</v>
      </c>
      <c r="V13" s="23"/>
      <c r="W13" s="19"/>
      <c r="X13" s="19"/>
      <c r="Y13" s="19"/>
      <c r="Z13" s="19"/>
      <c r="AA13" s="19"/>
      <c r="AB13">
        <v>42.96</v>
      </c>
      <c r="AC13" s="24">
        <f t="shared" si="2"/>
        <v>38.612136820925556</v>
      </c>
      <c r="AD13" s="24"/>
      <c r="AE13" s="24"/>
      <c r="AF13" s="24"/>
      <c r="AG13" s="24"/>
      <c r="AH13" s="24"/>
      <c r="AI13" s="24"/>
      <c r="AJ13" s="24"/>
      <c r="AK13" s="24"/>
      <c r="AL13">
        <v>124.97</v>
      </c>
      <c r="AM13" t="s">
        <v>27</v>
      </c>
      <c r="AN13">
        <v>11.5452</v>
      </c>
      <c r="AR13">
        <v>144.13</v>
      </c>
      <c r="AU13">
        <v>125.1</v>
      </c>
    </row>
    <row r="14" spans="1:47" ht="12.75">
      <c r="A14" s="3">
        <v>1984</v>
      </c>
      <c r="B14" s="2">
        <v>14</v>
      </c>
      <c r="C14" s="16">
        <v>169.11</v>
      </c>
      <c r="D14" s="14"/>
      <c r="E14" s="14"/>
      <c r="F14" s="13">
        <v>136.52</v>
      </c>
      <c r="G14" s="13"/>
      <c r="H14" s="13">
        <v>117.5</v>
      </c>
      <c r="I14" s="12"/>
      <c r="J14" s="2"/>
      <c r="K14" s="2"/>
      <c r="R14">
        <v>1537.3</v>
      </c>
      <c r="S14">
        <v>171.8</v>
      </c>
      <c r="T14" s="22">
        <f t="shared" si="0"/>
        <v>149.466</v>
      </c>
      <c r="U14" s="22">
        <f t="shared" si="1"/>
        <v>113.14278832644213</v>
      </c>
      <c r="V14" s="23"/>
      <c r="W14" s="19"/>
      <c r="X14" s="19"/>
      <c r="Y14" s="19"/>
      <c r="Z14" s="19"/>
      <c r="AA14" s="19"/>
      <c r="AB14">
        <v>53.05</v>
      </c>
      <c r="AC14" s="24">
        <f t="shared" si="2"/>
        <v>46.88765478091183</v>
      </c>
      <c r="AD14" s="24"/>
      <c r="AE14" s="24"/>
      <c r="AF14" s="24"/>
      <c r="AG14" s="24"/>
      <c r="AH14" s="24"/>
      <c r="AI14" s="24"/>
      <c r="AJ14" s="24"/>
      <c r="AK14" s="24"/>
      <c r="AL14">
        <v>141.64</v>
      </c>
      <c r="AM14" t="s">
        <v>27</v>
      </c>
      <c r="AN14">
        <v>12.8901</v>
      </c>
      <c r="AQ14" t="e">
        <f>AL14-AM14+AN14+AO14+AP14</f>
        <v>#VALUE!</v>
      </c>
      <c r="AR14">
        <v>169.11</v>
      </c>
      <c r="AS14" t="e">
        <f>AR14-AQ14</f>
        <v>#VALUE!</v>
      </c>
      <c r="AU14">
        <v>149</v>
      </c>
    </row>
    <row r="15" spans="1:47" ht="12.75">
      <c r="A15" s="3">
        <v>1985</v>
      </c>
      <c r="B15" s="2">
        <v>14</v>
      </c>
      <c r="C15" s="16">
        <v>207.89</v>
      </c>
      <c r="D15" s="15" t="s">
        <v>27</v>
      </c>
      <c r="E15" s="4">
        <v>149.5</v>
      </c>
      <c r="F15" s="13">
        <v>181.1</v>
      </c>
      <c r="G15" s="13"/>
      <c r="H15" s="13">
        <v>127.3</v>
      </c>
      <c r="I15" s="12">
        <v>100</v>
      </c>
      <c r="J15" s="17">
        <v>44.03</v>
      </c>
      <c r="K15" s="17">
        <f>SUM(L15:P15)</f>
        <v>25.119999999999997</v>
      </c>
      <c r="L15" s="17">
        <v>6.65</v>
      </c>
      <c r="M15" s="17">
        <v>7.89</v>
      </c>
      <c r="N15" s="17">
        <v>0.38</v>
      </c>
      <c r="O15" s="17">
        <v>8.23</v>
      </c>
      <c r="P15" s="17">
        <v>1.97</v>
      </c>
      <c r="Q15" s="4">
        <f>SUM(L15:P15)</f>
        <v>25.119999999999997</v>
      </c>
      <c r="R15">
        <v>1584.8</v>
      </c>
      <c r="S15">
        <v>197.2</v>
      </c>
      <c r="T15" s="22">
        <f t="shared" si="0"/>
        <v>171.564</v>
      </c>
      <c r="U15" s="22">
        <f t="shared" si="1"/>
        <v>121.17343964934368</v>
      </c>
      <c r="V15" s="23">
        <f aca="true" t="shared" si="3" ref="V15:AA28">L15/$U15*100</f>
        <v>5.488001346866132</v>
      </c>
      <c r="W15" s="23">
        <f t="shared" si="3"/>
        <v>6.511327913800567</v>
      </c>
      <c r="X15" s="23">
        <f t="shared" si="3"/>
        <v>0.31360007696377895</v>
      </c>
      <c r="Y15" s="23">
        <f t="shared" si="3"/>
        <v>6.791917456347107</v>
      </c>
      <c r="Z15" s="23">
        <f t="shared" si="3"/>
        <v>1.6257688200490645</v>
      </c>
      <c r="AA15" s="23">
        <f t="shared" si="3"/>
        <v>20.730615614026647</v>
      </c>
      <c r="AB15">
        <v>68.83</v>
      </c>
      <c r="AC15" s="24">
        <f t="shared" si="2"/>
        <v>56.80287709846553</v>
      </c>
      <c r="AD15" s="24"/>
      <c r="AE15" s="24"/>
      <c r="AF15" s="24"/>
      <c r="AG15" s="24"/>
      <c r="AH15" s="24"/>
      <c r="AI15" s="24"/>
      <c r="AJ15" s="24"/>
      <c r="AK15" s="24"/>
      <c r="AL15">
        <v>173</v>
      </c>
      <c r="AM15" t="s">
        <v>27</v>
      </c>
      <c r="AN15">
        <v>22.6674</v>
      </c>
      <c r="AQ15" t="e">
        <f aca="true" t="shared" si="4" ref="AQ15:AQ23">AL15-AM15+AN15+AO15+AP15</f>
        <v>#VALUE!</v>
      </c>
      <c r="AR15">
        <v>207.26</v>
      </c>
      <c r="AS15" t="e">
        <f aca="true" t="shared" si="5" ref="AS15:AS23">AR15-AQ15</f>
        <v>#VALUE!</v>
      </c>
      <c r="AU15">
        <v>198.5</v>
      </c>
    </row>
    <row r="16" spans="1:47" ht="12.75">
      <c r="A16" s="3">
        <v>1986</v>
      </c>
      <c r="B16" s="2">
        <v>14</v>
      </c>
      <c r="C16" s="16">
        <v>230.82</v>
      </c>
      <c r="D16" s="15" t="s">
        <v>27</v>
      </c>
      <c r="E16" s="4">
        <v>154.7</v>
      </c>
      <c r="F16" s="13">
        <v>213.75</v>
      </c>
      <c r="G16" s="13"/>
      <c r="H16" s="13">
        <v>134.7</v>
      </c>
      <c r="I16" s="12">
        <v>106.6</v>
      </c>
      <c r="J16" s="17">
        <v>53.35</v>
      </c>
      <c r="K16" s="17">
        <f aca="true" t="shared" si="6" ref="K16:K25">SUM(L16:P16)</f>
        <v>29.490000000000002</v>
      </c>
      <c r="L16" s="17">
        <v>6.19</v>
      </c>
      <c r="M16" s="17">
        <v>9.85</v>
      </c>
      <c r="N16" s="17">
        <v>0.07</v>
      </c>
      <c r="O16" s="17">
        <v>10.35</v>
      </c>
      <c r="P16" s="17">
        <v>3.03</v>
      </c>
      <c r="Q16" s="4">
        <f aca="true" t="shared" si="7" ref="Q16:Q28">SUM(L16:P16)</f>
        <v>29.490000000000002</v>
      </c>
      <c r="R16">
        <v>1622.6</v>
      </c>
      <c r="S16">
        <v>210.4</v>
      </c>
      <c r="T16" s="22">
        <f t="shared" si="0"/>
        <v>183.048</v>
      </c>
      <c r="U16" s="22">
        <f t="shared" si="1"/>
        <v>126.09807263668546</v>
      </c>
      <c r="V16" s="23">
        <f t="shared" si="3"/>
        <v>4.908877566935275</v>
      </c>
      <c r="W16" s="23">
        <f t="shared" si="3"/>
        <v>7.811380296334806</v>
      </c>
      <c r="X16" s="23">
        <f t="shared" si="3"/>
        <v>0.055512347283597614</v>
      </c>
      <c r="Y16" s="23">
        <f t="shared" si="3"/>
        <v>8.207897062646218</v>
      </c>
      <c r="Z16" s="23">
        <f t="shared" si="3"/>
        <v>2.4028916038471535</v>
      </c>
      <c r="AA16" s="23">
        <f t="shared" si="3"/>
        <v>23.38655887704705</v>
      </c>
      <c r="AB16">
        <v>80.91</v>
      </c>
      <c r="AC16" s="24">
        <f t="shared" si="2"/>
        <v>64.1643431245126</v>
      </c>
      <c r="AD16" s="24"/>
      <c r="AE16" s="24"/>
      <c r="AF16" s="24"/>
      <c r="AG16" s="24"/>
      <c r="AH16" s="24"/>
      <c r="AI16" s="24"/>
      <c r="AJ16" s="24"/>
      <c r="AK16" s="24"/>
      <c r="AL16">
        <v>189.34</v>
      </c>
      <c r="AM16" t="s">
        <v>27</v>
      </c>
      <c r="AN16">
        <v>20.8325</v>
      </c>
      <c r="AQ16" t="e">
        <f t="shared" si="4"/>
        <v>#VALUE!</v>
      </c>
      <c r="AR16">
        <v>227.23</v>
      </c>
      <c r="AS16" t="e">
        <f t="shared" si="5"/>
        <v>#VALUE!</v>
      </c>
      <c r="AU16">
        <v>216.4</v>
      </c>
    </row>
    <row r="17" spans="1:47" ht="12.75">
      <c r="A17" s="3">
        <v>1987</v>
      </c>
      <c r="B17" s="2">
        <v>14</v>
      </c>
      <c r="C17" s="16">
        <v>262.9</v>
      </c>
      <c r="D17" s="15" t="s">
        <v>27</v>
      </c>
      <c r="E17" s="4">
        <v>160.4</v>
      </c>
      <c r="F17" s="13">
        <v>258.95</v>
      </c>
      <c r="G17" s="13"/>
      <c r="H17" s="13">
        <v>144</v>
      </c>
      <c r="I17" s="12">
        <v>113.6</v>
      </c>
      <c r="J17" s="17">
        <v>58.77</v>
      </c>
      <c r="K17" s="17">
        <f t="shared" si="6"/>
        <v>32.019999999999996</v>
      </c>
      <c r="L17" s="17">
        <v>8.57</v>
      </c>
      <c r="M17" s="17">
        <v>10.76</v>
      </c>
      <c r="N17" s="17">
        <v>0.21</v>
      </c>
      <c r="O17" s="17">
        <v>10.95</v>
      </c>
      <c r="P17" s="17">
        <v>1.53</v>
      </c>
      <c r="Q17" s="4">
        <f t="shared" si="7"/>
        <v>32.019999999999996</v>
      </c>
      <c r="R17">
        <v>1668.4</v>
      </c>
      <c r="S17">
        <v>227.9</v>
      </c>
      <c r="T17" s="22">
        <f t="shared" si="0"/>
        <v>198.273</v>
      </c>
      <c r="U17" s="22">
        <f t="shared" si="1"/>
        <v>132.59495745764679</v>
      </c>
      <c r="V17" s="23">
        <f t="shared" si="3"/>
        <v>6.463292544693799</v>
      </c>
      <c r="W17" s="23">
        <f t="shared" si="3"/>
        <v>8.114939064282996</v>
      </c>
      <c r="X17" s="23">
        <f t="shared" si="3"/>
        <v>0.1583770635222518</v>
      </c>
      <c r="Y17" s="23">
        <f t="shared" si="3"/>
        <v>8.258232597945986</v>
      </c>
      <c r="Z17" s="23">
        <f t="shared" si="3"/>
        <v>1.153890034233549</v>
      </c>
      <c r="AA17" s="23">
        <f t="shared" si="3"/>
        <v>24.14873130467858</v>
      </c>
      <c r="AB17">
        <v>95.68</v>
      </c>
      <c r="AC17" s="24">
        <f t="shared" si="2"/>
        <v>72.15960684670978</v>
      </c>
      <c r="AD17" s="24"/>
      <c r="AE17" s="24"/>
      <c r="AF17" s="24"/>
      <c r="AG17" s="24"/>
      <c r="AH17" s="24"/>
      <c r="AI17" s="24"/>
      <c r="AJ17" s="24"/>
      <c r="AK17" s="24"/>
      <c r="AL17">
        <v>218.94</v>
      </c>
      <c r="AM17" t="s">
        <v>27</v>
      </c>
      <c r="AN17">
        <v>23.4634</v>
      </c>
      <c r="AQ17" t="e">
        <f t="shared" si="4"/>
        <v>#VALUE!</v>
      </c>
      <c r="AR17">
        <v>261.83</v>
      </c>
      <c r="AS17" t="e">
        <f t="shared" si="5"/>
        <v>#VALUE!</v>
      </c>
      <c r="AU17">
        <v>221.2</v>
      </c>
    </row>
    <row r="18" spans="1:47" ht="12.75">
      <c r="A18" s="3">
        <v>1988</v>
      </c>
      <c r="B18" s="2">
        <v>14</v>
      </c>
      <c r="C18" s="16">
        <v>325.83</v>
      </c>
      <c r="D18" s="14">
        <v>194.95</v>
      </c>
      <c r="E18" s="4">
        <v>166</v>
      </c>
      <c r="F18" s="13">
        <v>345.33</v>
      </c>
      <c r="G18" s="13"/>
      <c r="H18" s="13">
        <v>175.4</v>
      </c>
      <c r="I18" s="12">
        <v>138.4</v>
      </c>
      <c r="J18" s="17">
        <v>78.17</v>
      </c>
      <c r="K18" s="17">
        <f t="shared" si="6"/>
        <v>38.99</v>
      </c>
      <c r="L18" s="17">
        <v>5.91</v>
      </c>
      <c r="M18" s="17">
        <v>14.07</v>
      </c>
      <c r="N18" s="17">
        <v>0.49</v>
      </c>
      <c r="O18" s="17">
        <v>15.1</v>
      </c>
      <c r="P18" s="17">
        <v>3.42</v>
      </c>
      <c r="Q18" s="4">
        <f t="shared" si="7"/>
        <v>38.99</v>
      </c>
      <c r="R18">
        <v>1723</v>
      </c>
      <c r="S18">
        <v>253.9</v>
      </c>
      <c r="T18" s="22">
        <f t="shared" si="0"/>
        <v>220.893</v>
      </c>
      <c r="U18" s="22">
        <f t="shared" si="1"/>
        <v>147.50580597846016</v>
      </c>
      <c r="V18" s="23">
        <f t="shared" si="3"/>
        <v>4.006621950096676</v>
      </c>
      <c r="W18" s="23">
        <f t="shared" si="3"/>
        <v>9.538607586778381</v>
      </c>
      <c r="X18" s="23">
        <f t="shared" si="3"/>
        <v>0.33219031396740634</v>
      </c>
      <c r="Y18" s="23">
        <f t="shared" si="3"/>
        <v>10.236885185526194</v>
      </c>
      <c r="Z18" s="23">
        <f t="shared" si="3"/>
        <v>2.318552803609244</v>
      </c>
      <c r="AA18" s="23">
        <f t="shared" si="3"/>
        <v>26.432857839977903</v>
      </c>
      <c r="AB18">
        <v>129.06</v>
      </c>
      <c r="AC18" s="24">
        <f t="shared" si="2"/>
        <v>87.49486106251726</v>
      </c>
      <c r="AD18" s="24"/>
      <c r="AE18" s="24"/>
      <c r="AF18" s="24"/>
      <c r="AG18" s="24"/>
      <c r="AH18" s="24"/>
      <c r="AI18" s="24"/>
      <c r="AJ18" s="24"/>
      <c r="AK18" s="24"/>
      <c r="AL18">
        <v>270.75</v>
      </c>
      <c r="AM18" t="s">
        <v>27</v>
      </c>
      <c r="AN18">
        <v>27.9642</v>
      </c>
      <c r="AQ18" t="e">
        <f t="shared" si="4"/>
        <v>#VALUE!</v>
      </c>
      <c r="AR18">
        <v>321.36</v>
      </c>
      <c r="AS18" t="e">
        <f t="shared" si="5"/>
        <v>#VALUE!</v>
      </c>
      <c r="AU18">
        <v>291.8</v>
      </c>
    </row>
    <row r="19" spans="1:47" ht="12.75">
      <c r="A19" s="3">
        <v>1989</v>
      </c>
      <c r="B19" s="2">
        <v>14</v>
      </c>
      <c r="C19" s="16">
        <v>376.46</v>
      </c>
      <c r="D19" s="15">
        <v>194.77</v>
      </c>
      <c r="E19" s="4">
        <v>165.9</v>
      </c>
      <c r="F19" s="13">
        <v>406.16</v>
      </c>
      <c r="G19" s="13"/>
      <c r="H19" s="13">
        <v>208</v>
      </c>
      <c r="I19" s="12">
        <v>164</v>
      </c>
      <c r="J19" s="17">
        <v>73.28</v>
      </c>
      <c r="K19" s="17">
        <f t="shared" si="6"/>
        <v>38.64</v>
      </c>
      <c r="L19" s="17">
        <v>5.52</v>
      </c>
      <c r="M19" s="17">
        <v>11.33</v>
      </c>
      <c r="N19" s="17">
        <v>0.6</v>
      </c>
      <c r="O19" s="17">
        <v>15</v>
      </c>
      <c r="P19" s="17">
        <v>6.19</v>
      </c>
      <c r="Q19" s="4">
        <f t="shared" si="7"/>
        <v>38.64</v>
      </c>
      <c r="R19">
        <v>1760.4</v>
      </c>
      <c r="S19">
        <v>266.8</v>
      </c>
      <c r="T19" s="22">
        <f t="shared" si="0"/>
        <v>232.116</v>
      </c>
      <c r="U19" s="22">
        <f t="shared" si="1"/>
        <v>162.18614830515773</v>
      </c>
      <c r="V19" s="23">
        <f t="shared" si="3"/>
        <v>3.4034965733411258</v>
      </c>
      <c r="W19" s="23">
        <f t="shared" si="3"/>
        <v>6.985800031875898</v>
      </c>
      <c r="X19" s="23">
        <f t="shared" si="3"/>
        <v>0.36994527971099195</v>
      </c>
      <c r="Y19" s="23">
        <f t="shared" si="3"/>
        <v>9.248631992774799</v>
      </c>
      <c r="Z19" s="23">
        <f t="shared" si="3"/>
        <v>3.8166021356850677</v>
      </c>
      <c r="AA19" s="23">
        <f t="shared" si="3"/>
        <v>23.824476013387883</v>
      </c>
      <c r="AB19">
        <v>134.76</v>
      </c>
      <c r="AC19" s="24">
        <f t="shared" si="2"/>
        <v>83.08970982308878</v>
      </c>
      <c r="AD19" s="24"/>
      <c r="AE19" s="24"/>
      <c r="AF19" s="24"/>
      <c r="AG19" s="24"/>
      <c r="AH19" s="24"/>
      <c r="AI19" s="24"/>
      <c r="AJ19" s="24"/>
      <c r="AK19" s="24"/>
      <c r="AL19">
        <v>308.65</v>
      </c>
      <c r="AM19" t="s">
        <v>27</v>
      </c>
      <c r="AN19">
        <v>33.585</v>
      </c>
      <c r="AQ19" t="e">
        <f t="shared" si="4"/>
        <v>#VALUE!</v>
      </c>
      <c r="AR19">
        <v>363.47</v>
      </c>
      <c r="AS19" t="e">
        <f t="shared" si="5"/>
        <v>#VALUE!</v>
      </c>
      <c r="AU19">
        <v>397.7</v>
      </c>
    </row>
    <row r="20" spans="1:47" ht="12.75">
      <c r="A20" s="3">
        <v>1990</v>
      </c>
      <c r="B20" s="2">
        <v>14</v>
      </c>
      <c r="C20" s="16">
        <v>428.62</v>
      </c>
      <c r="D20" s="14">
        <v>194.41</v>
      </c>
      <c r="E20" s="4">
        <v>167.9</v>
      </c>
      <c r="F20" s="13">
        <v>425.75</v>
      </c>
      <c r="G20" s="13"/>
      <c r="H20" s="13">
        <v>210.7</v>
      </c>
      <c r="I20" s="12">
        <v>167.5</v>
      </c>
      <c r="J20" s="17">
        <v>70.65</v>
      </c>
      <c r="K20" s="17">
        <f t="shared" si="6"/>
        <v>43.53</v>
      </c>
      <c r="L20" s="17">
        <v>7.13</v>
      </c>
      <c r="M20" s="17">
        <v>16.03</v>
      </c>
      <c r="N20" s="17">
        <v>0.62</v>
      </c>
      <c r="O20" s="17">
        <v>16.25</v>
      </c>
      <c r="P20" s="17">
        <v>3.5</v>
      </c>
      <c r="Q20" s="4">
        <f t="shared" si="7"/>
        <v>43.53</v>
      </c>
      <c r="R20">
        <v>1816.5</v>
      </c>
      <c r="S20">
        <v>279.9</v>
      </c>
      <c r="T20" s="22">
        <f t="shared" si="0"/>
        <v>243.51299999999998</v>
      </c>
      <c r="U20" s="22">
        <f t="shared" si="1"/>
        <v>176.01524353935932</v>
      </c>
      <c r="V20" s="23">
        <f t="shared" si="3"/>
        <v>4.050785520974289</v>
      </c>
      <c r="W20" s="23">
        <f t="shared" si="3"/>
        <v>9.107165764546684</v>
      </c>
      <c r="X20" s="23">
        <f t="shared" si="3"/>
        <v>0.3522422192151556</v>
      </c>
      <c r="Y20" s="23">
        <f t="shared" si="3"/>
        <v>9.2321549391069</v>
      </c>
      <c r="Z20" s="23">
        <f t="shared" si="3"/>
        <v>1.9884641407307169</v>
      </c>
      <c r="AA20" s="23">
        <f t="shared" si="3"/>
        <v>24.730812584573748</v>
      </c>
      <c r="AB20">
        <v>126.99</v>
      </c>
      <c r="AC20" s="24">
        <f t="shared" si="2"/>
        <v>72.14716035182678</v>
      </c>
      <c r="AD20" s="24"/>
      <c r="AE20" s="24"/>
      <c r="AF20" s="24"/>
      <c r="AG20" s="24"/>
      <c r="AH20" s="24"/>
      <c r="AI20" s="24"/>
      <c r="AJ20" s="24"/>
      <c r="AK20" s="24"/>
      <c r="AL20">
        <v>354.03</v>
      </c>
      <c r="AM20" t="s">
        <v>27</v>
      </c>
      <c r="AN20">
        <v>35.5542</v>
      </c>
      <c r="AQ20" t="e">
        <f t="shared" si="4"/>
        <v>#VALUE!</v>
      </c>
      <c r="AR20">
        <v>417.15</v>
      </c>
      <c r="AS20" t="e">
        <f t="shared" si="5"/>
        <v>#VALUE!</v>
      </c>
      <c r="AU20">
        <v>371.8</v>
      </c>
    </row>
    <row r="21" spans="1:47" ht="12.75">
      <c r="A21" s="3">
        <v>1991</v>
      </c>
      <c r="B21" s="2">
        <v>14</v>
      </c>
      <c r="C21" s="16">
        <v>479.37</v>
      </c>
      <c r="D21" s="14">
        <v>204.98</v>
      </c>
      <c r="E21" s="4">
        <v>172.2</v>
      </c>
      <c r="F21" s="13">
        <v>497.94</v>
      </c>
      <c r="G21" s="13"/>
      <c r="H21" s="13">
        <v>215.8</v>
      </c>
      <c r="I21" s="12">
        <v>172.1</v>
      </c>
      <c r="J21" s="17">
        <v>91.07</v>
      </c>
      <c r="K21" s="17">
        <f t="shared" si="6"/>
        <v>52.18</v>
      </c>
      <c r="L21" s="17">
        <v>4.55</v>
      </c>
      <c r="M21" s="17">
        <v>21.02</v>
      </c>
      <c r="N21" s="17">
        <v>3.47</v>
      </c>
      <c r="O21" s="17">
        <v>19.26</v>
      </c>
      <c r="P21" s="17">
        <v>3.88</v>
      </c>
      <c r="Q21" s="4">
        <f t="shared" si="7"/>
        <v>52.18</v>
      </c>
      <c r="R21">
        <v>1874.5</v>
      </c>
      <c r="S21">
        <v>302</v>
      </c>
      <c r="T21" s="22">
        <f t="shared" si="0"/>
        <v>262.74</v>
      </c>
      <c r="U21" s="22">
        <f t="shared" si="1"/>
        <v>182.4503311258278</v>
      </c>
      <c r="V21" s="23">
        <f t="shared" si="3"/>
        <v>2.4938294010889295</v>
      </c>
      <c r="W21" s="23">
        <f t="shared" si="3"/>
        <v>11.520943738656989</v>
      </c>
      <c r="X21" s="23">
        <f t="shared" si="3"/>
        <v>1.901887477313975</v>
      </c>
      <c r="Y21" s="23">
        <f t="shared" si="3"/>
        <v>10.556297640653359</v>
      </c>
      <c r="Z21" s="23">
        <f t="shared" si="3"/>
        <v>2.126606170598911</v>
      </c>
      <c r="AA21" s="23">
        <f t="shared" si="3"/>
        <v>28.599564428312163</v>
      </c>
      <c r="AB21">
        <v>147.6</v>
      </c>
      <c r="AC21" s="24">
        <f t="shared" si="2"/>
        <v>80.89872958257713</v>
      </c>
      <c r="AD21" s="24"/>
      <c r="AE21" s="24"/>
      <c r="AF21" s="24"/>
      <c r="AG21" s="24"/>
      <c r="AH21" s="24"/>
      <c r="AI21" s="24"/>
      <c r="AJ21" s="24"/>
      <c r="AK21" s="24"/>
      <c r="AL21">
        <v>390.73</v>
      </c>
      <c r="AM21" t="s">
        <v>27</v>
      </c>
      <c r="AN21">
        <v>39.4104</v>
      </c>
      <c r="AQ21" t="e">
        <f t="shared" si="4"/>
        <v>#VALUE!</v>
      </c>
      <c r="AR21">
        <v>461.27</v>
      </c>
      <c r="AS21" t="e">
        <f t="shared" si="5"/>
        <v>#VALUE!</v>
      </c>
      <c r="AU21">
        <v>414.6</v>
      </c>
    </row>
    <row r="22" spans="1:47" ht="12.75">
      <c r="A22" s="3">
        <v>1992</v>
      </c>
      <c r="B22" s="2">
        <v>14</v>
      </c>
      <c r="C22" s="16">
        <v>572.55</v>
      </c>
      <c r="D22" s="14">
        <v>201.62</v>
      </c>
      <c r="E22" s="4">
        <v>176</v>
      </c>
      <c r="F22" s="13">
        <v>646.19</v>
      </c>
      <c r="G22" s="13"/>
      <c r="H22" s="13">
        <v>227.9</v>
      </c>
      <c r="I22" s="12">
        <v>182</v>
      </c>
      <c r="J22" s="17">
        <v>125.36</v>
      </c>
      <c r="K22" s="17">
        <f t="shared" si="6"/>
        <v>71.75</v>
      </c>
      <c r="L22" s="17">
        <v>3.82</v>
      </c>
      <c r="M22" s="17">
        <v>29.51</v>
      </c>
      <c r="N22" s="17">
        <v>3.99</v>
      </c>
      <c r="O22" s="17">
        <v>28.12</v>
      </c>
      <c r="P22" s="17">
        <v>6.31</v>
      </c>
      <c r="Q22" s="4">
        <f t="shared" si="7"/>
        <v>71.75</v>
      </c>
      <c r="R22">
        <v>1870.4</v>
      </c>
      <c r="S22">
        <v>348.5</v>
      </c>
      <c r="T22" s="22">
        <f t="shared" si="0"/>
        <v>303.195</v>
      </c>
      <c r="U22" s="22">
        <f t="shared" si="1"/>
        <v>188.83886607628753</v>
      </c>
      <c r="V22" s="23">
        <f t="shared" si="3"/>
        <v>2.0228886560125754</v>
      </c>
      <c r="W22" s="23">
        <f t="shared" si="3"/>
        <v>15.62707964369924</v>
      </c>
      <c r="X22" s="23">
        <f t="shared" si="3"/>
        <v>2.112912496725177</v>
      </c>
      <c r="Y22" s="23">
        <f t="shared" si="3"/>
        <v>14.891002357872676</v>
      </c>
      <c r="Z22" s="23">
        <f t="shared" si="3"/>
        <v>3.3414731464500913</v>
      </c>
      <c r="AA22" s="23">
        <f t="shared" si="3"/>
        <v>37.99535630075976</v>
      </c>
      <c r="AB22">
        <v>219.5</v>
      </c>
      <c r="AC22" s="24">
        <f t="shared" si="2"/>
        <v>116.23666492009433</v>
      </c>
      <c r="AD22" s="24"/>
      <c r="AE22" s="24"/>
      <c r="AF22" s="24"/>
      <c r="AG22" s="24"/>
      <c r="AH22" s="24"/>
      <c r="AI22" s="24"/>
      <c r="AJ22" s="24"/>
      <c r="AK22" s="24"/>
      <c r="AL22">
        <v>465.9</v>
      </c>
      <c r="AM22" t="s">
        <v>27</v>
      </c>
      <c r="AN22">
        <v>44.534</v>
      </c>
      <c r="AQ22" t="e">
        <f t="shared" si="4"/>
        <v>#VALUE!</v>
      </c>
      <c r="AR22">
        <v>557.98</v>
      </c>
      <c r="AS22" t="e">
        <f t="shared" si="5"/>
        <v>#VALUE!</v>
      </c>
      <c r="AU22">
        <v>589.1</v>
      </c>
    </row>
    <row r="23" spans="1:47" ht="12.75">
      <c r="A23" s="3">
        <v>1993</v>
      </c>
      <c r="B23" s="2">
        <v>14</v>
      </c>
      <c r="C23" s="16">
        <v>723.04</v>
      </c>
      <c r="D23" s="14">
        <v>205.63</v>
      </c>
      <c r="E23" s="4">
        <v>181.4</v>
      </c>
      <c r="F23" s="13">
        <v>974.06</v>
      </c>
      <c r="G23" s="13"/>
      <c r="H23" s="13">
        <v>253.2</v>
      </c>
      <c r="I23" s="12">
        <v>208.5</v>
      </c>
      <c r="J23" s="17">
        <v>185.5</v>
      </c>
      <c r="K23" s="17">
        <f t="shared" si="6"/>
        <v>111.01</v>
      </c>
      <c r="L23" s="17">
        <v>3.53</v>
      </c>
      <c r="M23" s="17">
        <v>41.48</v>
      </c>
      <c r="N23" s="17">
        <v>12.12</v>
      </c>
      <c r="O23" s="17">
        <v>45.68</v>
      </c>
      <c r="P23" s="17">
        <v>8.2</v>
      </c>
      <c r="Q23" s="4">
        <f t="shared" si="7"/>
        <v>111.01</v>
      </c>
      <c r="R23">
        <v>1903.7</v>
      </c>
      <c r="S23">
        <v>409.1</v>
      </c>
      <c r="T23" s="22">
        <f t="shared" si="0"/>
        <v>355.91700000000003</v>
      </c>
      <c r="U23" s="22">
        <f t="shared" si="1"/>
        <v>203.14848686631996</v>
      </c>
      <c r="V23" s="23">
        <f t="shared" si="3"/>
        <v>1.7376452340119495</v>
      </c>
      <c r="W23" s="23">
        <f t="shared" si="3"/>
        <v>20.418562126576674</v>
      </c>
      <c r="X23" s="23">
        <f t="shared" si="3"/>
        <v>5.966079387032528</v>
      </c>
      <c r="Y23" s="23">
        <f t="shared" si="3"/>
        <v>22.486015379508743</v>
      </c>
      <c r="Z23" s="23">
        <f t="shared" si="3"/>
        <v>4.036456350962602</v>
      </c>
      <c r="AA23" s="23">
        <f t="shared" si="3"/>
        <v>54.644758478092506</v>
      </c>
      <c r="AB23">
        <v>298.34</v>
      </c>
      <c r="AC23" s="24">
        <f t="shared" si="2"/>
        <v>146.85809606660766</v>
      </c>
      <c r="AD23" s="24">
        <v>60.81</v>
      </c>
      <c r="AE23" s="24">
        <f aca="true" t="shared" si="8" ref="AE23:AE33">AD23/$U23*100</f>
        <v>29.933769597809253</v>
      </c>
      <c r="AF23" s="24">
        <f aca="true" t="shared" si="9" ref="AF23:AF28">AC23-AE23</f>
        <v>116.9243264687984</v>
      </c>
      <c r="AG23" s="24"/>
      <c r="AH23" s="24"/>
      <c r="AI23" s="24"/>
      <c r="AJ23" s="24"/>
      <c r="AK23" s="24"/>
      <c r="AQ23">
        <f t="shared" si="4"/>
        <v>0</v>
      </c>
      <c r="AS23">
        <f t="shared" si="5"/>
        <v>0</v>
      </c>
      <c r="AU23">
        <v>705.7</v>
      </c>
    </row>
    <row r="24" spans="1:47" ht="12.75">
      <c r="A24" s="3">
        <v>1994</v>
      </c>
      <c r="B24" s="2">
        <v>14</v>
      </c>
      <c r="C24" s="16">
        <v>948.16</v>
      </c>
      <c r="D24" s="14">
        <v>219.2</v>
      </c>
      <c r="E24" s="4">
        <v>184.4</v>
      </c>
      <c r="F24" s="13">
        <v>1570.87</v>
      </c>
      <c r="G24" s="13"/>
      <c r="H24" s="13">
        <v>313.7</v>
      </c>
      <c r="I24" s="12">
        <v>264.6</v>
      </c>
      <c r="J24" s="17">
        <v>237.45</v>
      </c>
      <c r="K24" s="17">
        <f t="shared" si="6"/>
        <v>141.52</v>
      </c>
      <c r="L24" s="17">
        <v>8.46</v>
      </c>
      <c r="M24" s="17">
        <v>49.81</v>
      </c>
      <c r="N24" s="17">
        <v>12</v>
      </c>
      <c r="O24" s="17">
        <v>57.84</v>
      </c>
      <c r="P24" s="17">
        <v>13.41</v>
      </c>
      <c r="Q24" s="4">
        <f t="shared" si="7"/>
        <v>141.52</v>
      </c>
      <c r="R24">
        <v>2007.7</v>
      </c>
      <c r="S24">
        <v>482.7</v>
      </c>
      <c r="T24" s="22">
        <f t="shared" si="0"/>
        <v>419.949</v>
      </c>
      <c r="U24" s="22">
        <f t="shared" si="1"/>
        <v>225.77979707059663</v>
      </c>
      <c r="V24" s="23">
        <f t="shared" si="3"/>
        <v>3.7470137318596026</v>
      </c>
      <c r="W24" s="23">
        <f t="shared" si="3"/>
        <v>22.061318437816407</v>
      </c>
      <c r="X24" s="23">
        <f t="shared" si="3"/>
        <v>5.3149130948363155</v>
      </c>
      <c r="Y24" s="23">
        <f t="shared" si="3"/>
        <v>25.61788111711104</v>
      </c>
      <c r="Z24" s="23">
        <f t="shared" si="3"/>
        <v>5.939415383479583</v>
      </c>
      <c r="AA24" s="23">
        <f t="shared" si="3"/>
        <v>62.68054176510295</v>
      </c>
      <c r="AB24">
        <v>368.62</v>
      </c>
      <c r="AC24" s="24">
        <f t="shared" si="2"/>
        <v>163.26527208488022</v>
      </c>
      <c r="AD24" s="24">
        <v>97.04</v>
      </c>
      <c r="AE24" s="24">
        <f t="shared" si="8"/>
        <v>42.979930560243005</v>
      </c>
      <c r="AF24" s="24">
        <f t="shared" si="9"/>
        <v>120.28534152463722</v>
      </c>
      <c r="AG24" s="24"/>
      <c r="AH24" s="24"/>
      <c r="AI24" s="24"/>
      <c r="AJ24" s="24"/>
      <c r="AK24" s="24"/>
      <c r="AU24">
        <v>870.8</v>
      </c>
    </row>
    <row r="25" spans="1:47" ht="12.75">
      <c r="A25" s="3">
        <v>1995</v>
      </c>
      <c r="B25" s="2">
        <v>14</v>
      </c>
      <c r="C25" s="16">
        <v>1205.11</v>
      </c>
      <c r="D25" s="14">
        <v>219.76</v>
      </c>
      <c r="E25" s="4">
        <v>182.1</v>
      </c>
      <c r="F25" s="13">
        <v>2269.06</v>
      </c>
      <c r="G25" s="13"/>
      <c r="H25" s="13">
        <v>363.6</v>
      </c>
      <c r="I25" s="12">
        <v>309.3</v>
      </c>
      <c r="J25" s="17">
        <v>284.18</v>
      </c>
      <c r="K25" s="17">
        <f t="shared" si="6"/>
        <v>156.54</v>
      </c>
      <c r="L25" s="17">
        <v>11.16</v>
      </c>
      <c r="M25" s="17">
        <v>37.43</v>
      </c>
      <c r="N25" s="17">
        <v>16.52</v>
      </c>
      <c r="O25" s="17">
        <v>75.03</v>
      </c>
      <c r="P25" s="17">
        <v>16.4</v>
      </c>
      <c r="Q25" s="4">
        <f t="shared" si="7"/>
        <v>156.54</v>
      </c>
      <c r="R25">
        <v>2100.5</v>
      </c>
      <c r="S25">
        <v>551.2</v>
      </c>
      <c r="T25" s="22">
        <f t="shared" si="0"/>
        <v>479.54400000000004</v>
      </c>
      <c r="U25" s="22">
        <f t="shared" si="1"/>
        <v>251.3033214887476</v>
      </c>
      <c r="V25" s="23">
        <f t="shared" si="3"/>
        <v>4.440848586436094</v>
      </c>
      <c r="W25" s="23">
        <f t="shared" si="3"/>
        <v>14.894351486586288</v>
      </c>
      <c r="X25" s="23">
        <f t="shared" si="3"/>
        <v>6.573729269527264</v>
      </c>
      <c r="Y25" s="23">
        <f t="shared" si="3"/>
        <v>29.856350308270617</v>
      </c>
      <c r="Z25" s="23">
        <f t="shared" si="3"/>
        <v>6.525978209458058</v>
      </c>
      <c r="AA25" s="23">
        <f t="shared" si="3"/>
        <v>62.29125786027833</v>
      </c>
      <c r="AB25">
        <v>444.93</v>
      </c>
      <c r="AC25" s="24">
        <f t="shared" si="2"/>
        <v>177.048992971596</v>
      </c>
      <c r="AD25" s="24">
        <v>126.055</v>
      </c>
      <c r="AE25" s="24">
        <f t="shared" si="8"/>
        <v>50.1604989751973</v>
      </c>
      <c r="AF25" s="24">
        <f t="shared" si="9"/>
        <v>126.8884939963987</v>
      </c>
      <c r="AG25" s="24"/>
      <c r="AH25" s="24"/>
      <c r="AI25" s="24"/>
      <c r="AJ25" s="24"/>
      <c r="AK25" s="24"/>
      <c r="AU25">
        <v>981.4</v>
      </c>
    </row>
    <row r="26" spans="1:47" ht="12.75">
      <c r="A26" s="3">
        <v>1996</v>
      </c>
      <c r="B26" s="2">
        <v>14</v>
      </c>
      <c r="C26" s="16">
        <v>1517.26</v>
      </c>
      <c r="D26" s="14">
        <v>368.6</v>
      </c>
      <c r="E26" s="4">
        <v>176.9</v>
      </c>
      <c r="F26" s="13">
        <v>1335.57</v>
      </c>
      <c r="G26" s="13"/>
      <c r="H26" s="13">
        <v>387.5</v>
      </c>
      <c r="I26" s="12">
        <v>335.2</v>
      </c>
      <c r="J26" s="17">
        <v>317.32</v>
      </c>
      <c r="K26" s="17">
        <v>199.92</v>
      </c>
      <c r="L26" s="17">
        <v>12.39</v>
      </c>
      <c r="M26" s="17">
        <v>49.13</v>
      </c>
      <c r="N26" s="17">
        <v>14.06</v>
      </c>
      <c r="O26" s="17">
        <v>96.38</v>
      </c>
      <c r="P26" s="17">
        <v>27.96</v>
      </c>
      <c r="Q26" s="4">
        <f t="shared" si="7"/>
        <v>199.92</v>
      </c>
      <c r="R26">
        <v>2107.2</v>
      </c>
      <c r="S26">
        <v>624</v>
      </c>
      <c r="T26" s="22">
        <f t="shared" si="0"/>
        <v>542.88</v>
      </c>
      <c r="U26" s="22">
        <f t="shared" si="1"/>
        <v>279.4834954317713</v>
      </c>
      <c r="V26" s="23">
        <f t="shared" si="3"/>
        <v>4.433177701910022</v>
      </c>
      <c r="W26" s="23">
        <f t="shared" si="3"/>
        <v>17.578855568590747</v>
      </c>
      <c r="X26" s="23">
        <f t="shared" si="3"/>
        <v>5.030708514031873</v>
      </c>
      <c r="Y26" s="23">
        <f t="shared" si="3"/>
        <v>34.48504171994253</v>
      </c>
      <c r="Z26" s="23">
        <f t="shared" si="3"/>
        <v>10.00416856702213</v>
      </c>
      <c r="AA26" s="23">
        <f t="shared" si="3"/>
        <v>71.5319520714973</v>
      </c>
      <c r="AB26">
        <v>529.49</v>
      </c>
      <c r="AC26" s="24">
        <f t="shared" si="2"/>
        <v>189.45304773077785</v>
      </c>
      <c r="AD26" s="24">
        <v>155.07</v>
      </c>
      <c r="AE26" s="24">
        <f t="shared" si="8"/>
        <v>55.484492835769736</v>
      </c>
      <c r="AF26" s="24">
        <f t="shared" si="9"/>
        <v>133.9685548950081</v>
      </c>
      <c r="AG26" s="24"/>
      <c r="AH26" s="24"/>
      <c r="AI26" s="24"/>
      <c r="AJ26" s="24"/>
      <c r="AK26" s="24"/>
      <c r="AU26">
        <v>1044.2</v>
      </c>
    </row>
    <row r="27" spans="1:47" ht="12.75">
      <c r="A27" s="3">
        <v>1997</v>
      </c>
      <c r="B27" s="2">
        <v>14</v>
      </c>
      <c r="C27" s="16">
        <v>1715.18</v>
      </c>
      <c r="D27" s="14">
        <v>549.8</v>
      </c>
      <c r="E27" s="4">
        <v>171.4</v>
      </c>
      <c r="F27" s="13">
        <v>1573.13</v>
      </c>
      <c r="G27" s="13"/>
      <c r="H27" s="13">
        <v>386</v>
      </c>
      <c r="I27" s="12">
        <v>342</v>
      </c>
      <c r="J27" s="17">
        <v>377.47</v>
      </c>
      <c r="K27" s="17">
        <v>377.45</v>
      </c>
      <c r="L27" s="17">
        <v>13.7</v>
      </c>
      <c r="M27" s="17">
        <v>88</v>
      </c>
      <c r="N27" s="17">
        <v>9.75</v>
      </c>
      <c r="O27" s="17">
        <v>228.15</v>
      </c>
      <c r="P27" s="17">
        <v>37.85</v>
      </c>
      <c r="Q27" s="4">
        <f t="shared" si="7"/>
        <v>377.45000000000005</v>
      </c>
      <c r="R27">
        <v>2120.6</v>
      </c>
      <c r="S27">
        <v>694.5</v>
      </c>
      <c r="T27" s="22">
        <f t="shared" si="0"/>
        <v>604.215</v>
      </c>
      <c r="U27" s="22">
        <f t="shared" si="1"/>
        <v>283.86915253676256</v>
      </c>
      <c r="V27" s="23">
        <f t="shared" si="3"/>
        <v>4.826167224431255</v>
      </c>
      <c r="W27" s="23">
        <f t="shared" si="3"/>
        <v>31.00019822992339</v>
      </c>
      <c r="X27" s="23">
        <f t="shared" si="3"/>
        <v>3.434681053883558</v>
      </c>
      <c r="Y27" s="23">
        <f t="shared" si="3"/>
        <v>80.37153666087525</v>
      </c>
      <c r="Z27" s="23">
        <f t="shared" si="3"/>
        <v>13.333607988665912</v>
      </c>
      <c r="AA27" s="23">
        <f t="shared" si="3"/>
        <v>132.96619115777938</v>
      </c>
      <c r="AB27">
        <v>644.29</v>
      </c>
      <c r="AC27" s="24">
        <f t="shared" si="2"/>
        <v>226.96724679042433</v>
      </c>
      <c r="AD27" s="24">
        <v>209.89</v>
      </c>
      <c r="AE27" s="24">
        <f t="shared" si="8"/>
        <v>73.93899552816615</v>
      </c>
      <c r="AF27" s="24">
        <f t="shared" si="9"/>
        <v>153.02825126225818</v>
      </c>
      <c r="AG27" s="24"/>
      <c r="AH27" s="24"/>
      <c r="AI27" s="24"/>
      <c r="AJ27" s="24"/>
      <c r="AK27" s="24"/>
      <c r="AU27">
        <v>1224.8</v>
      </c>
    </row>
    <row r="28" spans="1:47" s="34" customFormat="1" ht="12.75">
      <c r="A28" s="26">
        <v>1998</v>
      </c>
      <c r="B28" s="27">
        <v>14</v>
      </c>
      <c r="C28" s="28">
        <v>1851.98</v>
      </c>
      <c r="D28" s="29">
        <v>548.8</v>
      </c>
      <c r="E28" s="30">
        <v>116.8</v>
      </c>
      <c r="F28" s="31">
        <v>1630.92</v>
      </c>
      <c r="G28" s="30">
        <v>819.79</v>
      </c>
      <c r="H28" s="31">
        <v>381.3</v>
      </c>
      <c r="I28" s="32">
        <v>345.4</v>
      </c>
      <c r="J28" s="33">
        <v>459.49</v>
      </c>
      <c r="K28" s="33">
        <v>454.77</v>
      </c>
      <c r="L28" s="33">
        <v>22.81</v>
      </c>
      <c r="M28" s="33">
        <v>89.45</v>
      </c>
      <c r="N28" s="33">
        <v>23.91</v>
      </c>
      <c r="O28" s="33">
        <v>269.9</v>
      </c>
      <c r="P28" s="33">
        <v>53.42</v>
      </c>
      <c r="Q28" s="30">
        <f t="shared" si="7"/>
        <v>459.49</v>
      </c>
      <c r="R28" s="34">
        <v>2094.3</v>
      </c>
      <c r="S28" s="34">
        <v>750.8</v>
      </c>
      <c r="T28" s="35">
        <f t="shared" si="0"/>
        <v>653.1959999999999</v>
      </c>
      <c r="U28" s="35">
        <f t="shared" si="1"/>
        <v>283.52592483726175</v>
      </c>
      <c r="V28" s="36">
        <f t="shared" si="3"/>
        <v>8.04511968811758</v>
      </c>
      <c r="W28" s="36">
        <f t="shared" si="3"/>
        <v>31.549143187291435</v>
      </c>
      <c r="X28" s="36">
        <f t="shared" si="3"/>
        <v>8.433091264484496</v>
      </c>
      <c r="Y28" s="36">
        <f t="shared" si="3"/>
        <v>95.19411678311859</v>
      </c>
      <c r="Z28" s="36">
        <f t="shared" si="3"/>
        <v>18.841310554109654</v>
      </c>
      <c r="AA28" s="36">
        <f t="shared" si="3"/>
        <v>162.06278147712177</v>
      </c>
      <c r="AB28" s="34">
        <v>702.45</v>
      </c>
      <c r="AC28" s="37">
        <f t="shared" si="2"/>
        <v>247.75512165358157</v>
      </c>
      <c r="AD28" s="37">
        <v>251.6</v>
      </c>
      <c r="AE28" s="37">
        <f t="shared" si="8"/>
        <v>88.73968055810536</v>
      </c>
      <c r="AF28" s="37">
        <f t="shared" si="9"/>
        <v>159.0154410954762</v>
      </c>
      <c r="AG28" s="37"/>
      <c r="AH28" s="37"/>
      <c r="AI28" s="37"/>
      <c r="AJ28" s="37"/>
      <c r="AK28" s="37"/>
      <c r="AU28" s="34">
        <v>1344.8</v>
      </c>
    </row>
    <row r="29" spans="1:32" ht="12.75">
      <c r="A29" s="3">
        <v>1999</v>
      </c>
      <c r="B29" s="2">
        <v>14</v>
      </c>
      <c r="C29" s="4">
        <v>1962.981</v>
      </c>
      <c r="D29" s="3"/>
      <c r="E29" s="4">
        <v>107.25059999999999</v>
      </c>
      <c r="F29" s="3"/>
      <c r="G29" s="4">
        <v>854.65089</v>
      </c>
      <c r="H29" s="8">
        <v>369.09839999999997</v>
      </c>
      <c r="I29" s="4">
        <v>340.5644</v>
      </c>
      <c r="J29" s="4">
        <v>454.4399</v>
      </c>
      <c r="K29" s="4">
        <v>492.89</v>
      </c>
      <c r="L29" s="17">
        <v>38.14</v>
      </c>
      <c r="M29" s="17">
        <v>93.58</v>
      </c>
      <c r="N29" s="17">
        <v>13.55</v>
      </c>
      <c r="O29" s="17">
        <v>288.52</v>
      </c>
      <c r="P29" s="17">
        <v>59.1</v>
      </c>
      <c r="Q29" s="4">
        <f>SUM(L29:P29)</f>
        <v>492.89</v>
      </c>
      <c r="R29" s="4">
        <v>1961.3387</v>
      </c>
      <c r="S29" s="8">
        <v>809.3595019119999</v>
      </c>
      <c r="T29" s="22">
        <f>C$8/100*S29</f>
        <v>704.1427666634399</v>
      </c>
      <c r="U29" s="22">
        <f>C29/T29*100</f>
        <v>278.77599443384594</v>
      </c>
      <c r="V29" s="23">
        <f aca="true" t="shared" si="10" ref="V29:AA33">L29/$U29*100</f>
        <v>13.681235386661205</v>
      </c>
      <c r="W29" s="23">
        <f t="shared" si="10"/>
        <v>33.56817009658509</v>
      </c>
      <c r="X29" s="23">
        <f t="shared" si="10"/>
        <v>4.860533284983202</v>
      </c>
      <c r="Y29" s="23">
        <f t="shared" si="10"/>
        <v>103.49528143050577</v>
      </c>
      <c r="Z29" s="23">
        <f t="shared" si="10"/>
        <v>21.19981676328467</v>
      </c>
      <c r="AA29" s="23">
        <f t="shared" si="10"/>
        <v>176.80503696201995</v>
      </c>
      <c r="AB29">
        <v>747.17</v>
      </c>
      <c r="AC29" s="24">
        <f>AB29/U29*100</f>
        <v>268.01805568567517</v>
      </c>
      <c r="AD29" s="4">
        <v>300.73</v>
      </c>
      <c r="AE29" s="24">
        <f t="shared" si="8"/>
        <v>107.8751420511438</v>
      </c>
      <c r="AF29" s="24">
        <f>AC29-AE29</f>
        <v>160.14291363453137</v>
      </c>
    </row>
    <row r="30" spans="1:32" ht="12.75">
      <c r="A30" s="3">
        <v>2000</v>
      </c>
      <c r="B30" s="2">
        <v>14</v>
      </c>
      <c r="C30" s="4">
        <v>2003.07</v>
      </c>
      <c r="D30" s="3"/>
      <c r="E30" s="4">
        <v>97.8051</v>
      </c>
      <c r="F30" s="3"/>
      <c r="G30" s="4">
        <v>932.21476</v>
      </c>
      <c r="H30" s="8">
        <v>363.561924</v>
      </c>
      <c r="I30" s="4">
        <v>341.58609319999994</v>
      </c>
      <c r="J30" s="4">
        <v>516.08</v>
      </c>
      <c r="K30" s="4">
        <v>377.63</v>
      </c>
      <c r="L30" s="17">
        <v>41.62</v>
      </c>
      <c r="M30" s="25">
        <v>97.37</v>
      </c>
      <c r="N30" s="17">
        <v>9.94</v>
      </c>
      <c r="O30" s="17">
        <v>170.3</v>
      </c>
      <c r="P30" s="17">
        <v>58.4</v>
      </c>
      <c r="Q30" s="4">
        <f>SUM(L30:P30)</f>
        <v>377.63</v>
      </c>
      <c r="R30" s="4">
        <v>1935.2815</v>
      </c>
      <c r="S30" s="8">
        <v>874.0393624809604</v>
      </c>
      <c r="T30" s="22">
        <f>C$8/100*S30</f>
        <v>760.4142453584356</v>
      </c>
      <c r="U30" s="22">
        <f>C30/T30*100</f>
        <v>263.41826343032477</v>
      </c>
      <c r="V30" s="23">
        <f t="shared" si="10"/>
        <v>15.799967495802985</v>
      </c>
      <c r="W30" s="23">
        <f t="shared" si="10"/>
        <v>36.96402775267508</v>
      </c>
      <c r="X30" s="23">
        <f t="shared" si="10"/>
        <v>3.773466528310468</v>
      </c>
      <c r="Y30" s="23">
        <f t="shared" si="10"/>
        <v>64.65003518825682</v>
      </c>
      <c r="Z30" s="23">
        <f t="shared" si="10"/>
        <v>22.170064914822067</v>
      </c>
      <c r="AA30" s="23">
        <f t="shared" si="10"/>
        <v>143.3575618798674</v>
      </c>
      <c r="AB30">
        <v>718.29</v>
      </c>
      <c r="AC30" s="24">
        <f>AB30/U30*100</f>
        <v>272.68040972033464</v>
      </c>
      <c r="AD30" s="4">
        <v>351.41</v>
      </c>
      <c r="AE30" s="24">
        <f t="shared" si="8"/>
        <v>133.40381013215108</v>
      </c>
      <c r="AF30" s="24">
        <f>AC30-AE30</f>
        <v>139.27659958818356</v>
      </c>
    </row>
    <row r="31" spans="1:32" ht="12.75">
      <c r="A31" s="3">
        <v>2001</v>
      </c>
      <c r="B31" s="2">
        <v>14</v>
      </c>
      <c r="C31" s="4">
        <v>2175.68</v>
      </c>
      <c r="D31" s="3"/>
      <c r="E31" s="4">
        <v>88.8987</v>
      </c>
      <c r="F31" s="3"/>
      <c r="G31" s="4">
        <v>1016.02</v>
      </c>
      <c r="H31" s="8">
        <v>357.744933216</v>
      </c>
      <c r="I31" s="4">
        <v>339.87816273399994</v>
      </c>
      <c r="J31" s="4">
        <v>631.835307</v>
      </c>
      <c r="K31" s="4">
        <v>472.28</v>
      </c>
      <c r="L31" s="17">
        <v>40.12</v>
      </c>
      <c r="M31" s="25">
        <v>96.11</v>
      </c>
      <c r="N31" s="17">
        <v>19.67</v>
      </c>
      <c r="O31" s="17">
        <v>254.48</v>
      </c>
      <c r="P31" s="17">
        <v>61.9</v>
      </c>
      <c r="Q31" s="4">
        <f>SUM(L31:P31)</f>
        <v>472.28</v>
      </c>
      <c r="R31" s="4">
        <v>1933.0672</v>
      </c>
      <c r="S31" s="8">
        <v>950.9548263792849</v>
      </c>
      <c r="T31" s="22">
        <f>C$8/100*S31</f>
        <v>827.3306989499779</v>
      </c>
      <c r="U31" s="22">
        <f>C31/T31*100</f>
        <v>262.975857509132</v>
      </c>
      <c r="V31" s="23">
        <f t="shared" si="10"/>
        <v>15.256153313848136</v>
      </c>
      <c r="W31" s="23">
        <f t="shared" si="10"/>
        <v>36.54708113145425</v>
      </c>
      <c r="X31" s="23">
        <f t="shared" si="10"/>
        <v>7.479774069875196</v>
      </c>
      <c r="Y31" s="23">
        <f t="shared" si="10"/>
        <v>96.76933936460802</v>
      </c>
      <c r="Z31" s="23">
        <f t="shared" si="10"/>
        <v>23.538282405962104</v>
      </c>
      <c r="AA31" s="23">
        <f t="shared" si="10"/>
        <v>179.5906302857477</v>
      </c>
      <c r="AB31">
        <v>800.83</v>
      </c>
      <c r="AC31" s="24">
        <f>AB31/U31*100</f>
        <v>304.5260532983301</v>
      </c>
      <c r="AD31" s="4">
        <v>418.62</v>
      </c>
      <c r="AE31" s="24">
        <f t="shared" si="8"/>
        <v>159.1857153599977</v>
      </c>
      <c r="AF31" s="24">
        <f>AC31-AE31</f>
        <v>145.34033793833242</v>
      </c>
    </row>
    <row r="32" spans="1:32" ht="12.75">
      <c r="A32" s="3">
        <v>2002</v>
      </c>
      <c r="B32" s="2">
        <v>14</v>
      </c>
      <c r="C32" s="4">
        <v>2450.48</v>
      </c>
      <c r="D32" s="3"/>
      <c r="E32" s="4">
        <v>80.6</v>
      </c>
      <c r="F32" s="3"/>
      <c r="G32" s="4">
        <v>1188.8</v>
      </c>
      <c r="H32" s="8">
        <v>358.46042308243204</v>
      </c>
      <c r="I32" s="4">
        <v>340.21804089673395</v>
      </c>
      <c r="J32" s="4">
        <v>889.04</v>
      </c>
      <c r="K32" s="4">
        <v>720.45</v>
      </c>
      <c r="L32" s="17">
        <v>46.26</v>
      </c>
      <c r="M32" s="25">
        <v>162.35</v>
      </c>
      <c r="N32" s="17">
        <v>45.99</v>
      </c>
      <c r="O32" s="17">
        <v>359.9</v>
      </c>
      <c r="P32" s="17">
        <v>105.95</v>
      </c>
      <c r="Q32" s="4">
        <f>SUM(L32:P32)</f>
        <v>720.45</v>
      </c>
      <c r="R32" s="4">
        <v>1955.1</v>
      </c>
      <c r="S32" s="8">
        <v>1050.8050831491098</v>
      </c>
      <c r="T32" s="22">
        <f>C$8/100*S32</f>
        <v>914.2004223397255</v>
      </c>
      <c r="U32" s="22">
        <f>C32/T32*100</f>
        <v>268.04625551675565</v>
      </c>
      <c r="V32" s="23">
        <f t="shared" si="10"/>
        <v>17.258215344518504</v>
      </c>
      <c r="W32" s="23">
        <f t="shared" si="10"/>
        <v>60.567904478654974</v>
      </c>
      <c r="X32" s="23">
        <f t="shared" si="10"/>
        <v>17.15748646118474</v>
      </c>
      <c r="Y32" s="23">
        <f t="shared" si="10"/>
        <v>134.26787078452676</v>
      </c>
      <c r="Z32" s="23">
        <f t="shared" si="10"/>
        <v>39.526759960046164</v>
      </c>
      <c r="AA32" s="23">
        <f t="shared" si="10"/>
        <v>268.7782370289312</v>
      </c>
      <c r="AB32">
        <v>999.28</v>
      </c>
      <c r="AC32" s="24">
        <f>AB32/U32*100</f>
        <v>372.80132791764913</v>
      </c>
      <c r="AD32" s="4">
        <v>498.91</v>
      </c>
      <c r="AE32" s="24">
        <f t="shared" si="8"/>
        <v>186.12832290388513</v>
      </c>
      <c r="AF32" s="24">
        <f>AC32-AE32</f>
        <v>186.673005013764</v>
      </c>
    </row>
    <row r="33" spans="1:32" ht="12.75">
      <c r="A33" s="3">
        <v>2003</v>
      </c>
      <c r="B33" s="2">
        <v>14</v>
      </c>
      <c r="C33" s="4">
        <v>2830.46</v>
      </c>
      <c r="D33" s="3"/>
      <c r="E33" s="4">
        <v>77.7597</v>
      </c>
      <c r="F33" s="3"/>
      <c r="G33" s="4">
        <v>1472.33</v>
      </c>
      <c r="H33" s="8">
        <v>358.80275278647576</v>
      </c>
      <c r="I33" s="4">
        <v>342.93978522390785</v>
      </c>
      <c r="J33" s="4">
        <v>1303.2224740000001</v>
      </c>
      <c r="K33" s="4">
        <v>1123.58</v>
      </c>
      <c r="L33" s="17">
        <v>66.29</v>
      </c>
      <c r="M33" s="25">
        <v>268.13</v>
      </c>
      <c r="N33" s="17">
        <v>61.23</v>
      </c>
      <c r="O33" s="17">
        <v>556.26</v>
      </c>
      <c r="P33" s="17">
        <v>171.67</v>
      </c>
      <c r="Q33" s="4">
        <f>SUM(L33:P33)</f>
        <v>1123.5800000000002</v>
      </c>
      <c r="R33" s="4">
        <v>1972.3</v>
      </c>
      <c r="S33" s="8">
        <v>1187.4097439584941</v>
      </c>
      <c r="T33" s="22">
        <f>C$8/100*S33</f>
        <v>1033.04647724389</v>
      </c>
      <c r="U33" s="22">
        <f>C33/T33*100</f>
        <v>273.99154465455496</v>
      </c>
      <c r="V33" s="23">
        <f t="shared" si="10"/>
        <v>24.194177263235474</v>
      </c>
      <c r="W33" s="23">
        <f t="shared" si="10"/>
        <v>97.86068410908624</v>
      </c>
      <c r="X33" s="23">
        <f t="shared" si="10"/>
        <v>22.3474049453599</v>
      </c>
      <c r="Y33" s="23">
        <f t="shared" si="10"/>
        <v>203.0208635457439</v>
      </c>
      <c r="Z33" s="23">
        <f t="shared" si="10"/>
        <v>62.65521814420928</v>
      </c>
      <c r="AA33" s="23">
        <f t="shared" si="10"/>
        <v>410.0783480076348</v>
      </c>
      <c r="AB33">
        <v>1354.99</v>
      </c>
      <c r="AC33" s="24">
        <f>AB33/U33*100</f>
        <v>494.53715869529987</v>
      </c>
      <c r="AD33" s="4">
        <v>569.71</v>
      </c>
      <c r="AE33" s="24">
        <f t="shared" si="8"/>
        <v>207.9297741535357</v>
      </c>
      <c r="AF33" s="24">
        <f>AC33-AE33</f>
        <v>286.6073845417642</v>
      </c>
    </row>
    <row r="34" spans="1:11" ht="12.75">
      <c r="A34" s="3"/>
      <c r="B34" s="3"/>
      <c r="C34" s="3"/>
      <c r="D34" s="3"/>
      <c r="E34" s="3"/>
      <c r="F34" s="3"/>
      <c r="G34" s="3"/>
      <c r="H34" s="3"/>
      <c r="I34" s="6"/>
      <c r="J34" s="4"/>
      <c r="K34" s="4"/>
    </row>
    <row r="35" spans="1:11" ht="12.75">
      <c r="A35" s="3" t="s">
        <v>22</v>
      </c>
      <c r="B35" s="6" t="s">
        <v>23</v>
      </c>
      <c r="C35" s="3"/>
      <c r="D35" s="3"/>
      <c r="E35" s="3"/>
      <c r="F35" s="3"/>
      <c r="G35" s="3"/>
      <c r="H35" s="3"/>
      <c r="I35" s="3"/>
      <c r="J35" s="4"/>
      <c r="K35" s="4"/>
    </row>
    <row r="36" spans="1:11" ht="12.75">
      <c r="A36" s="3"/>
      <c r="B36" s="6" t="s">
        <v>24</v>
      </c>
      <c r="C36" s="3"/>
      <c r="D36" s="3"/>
      <c r="E36" s="3"/>
      <c r="F36" s="3"/>
      <c r="G36" s="3"/>
      <c r="H36" s="3"/>
      <c r="I36" s="7"/>
      <c r="J36" s="4"/>
      <c r="K36" s="4"/>
    </row>
    <row r="37" spans="1:9" ht="12.75">
      <c r="A37" s="3"/>
      <c r="B37" s="6" t="s">
        <v>25</v>
      </c>
      <c r="C37" s="3"/>
      <c r="D37" s="3"/>
      <c r="E37" s="3"/>
      <c r="F37" s="3"/>
      <c r="G37" s="3"/>
      <c r="H37" s="3"/>
      <c r="I37" s="3"/>
    </row>
    <row r="38" spans="1:9" ht="12.75">
      <c r="A38" s="3"/>
      <c r="B38" s="6" t="s">
        <v>62</v>
      </c>
      <c r="C38" s="3"/>
      <c r="D38" s="3"/>
      <c r="E38" s="3"/>
      <c r="F38" s="3"/>
      <c r="G38" s="3"/>
      <c r="H38" s="3"/>
      <c r="I38" s="3"/>
    </row>
    <row r="39" spans="1:17" ht="12.75">
      <c r="A39" s="3"/>
      <c r="B39" s="6" t="s">
        <v>63</v>
      </c>
      <c r="C39" s="3"/>
      <c r="D39" s="3"/>
      <c r="E39" s="3"/>
      <c r="F39" s="3"/>
      <c r="G39" s="3"/>
      <c r="H39" s="3"/>
      <c r="I39" s="3"/>
      <c r="J39" s="3"/>
      <c r="K39" s="3"/>
      <c r="L39" s="8"/>
      <c r="M39" s="8"/>
      <c r="N39" s="8"/>
      <c r="O39" s="8"/>
      <c r="P39" s="8"/>
      <c r="Q39" s="3"/>
    </row>
    <row r="40" spans="1:17" ht="12.75">
      <c r="A40" s="3"/>
      <c r="B40" s="6" t="s">
        <v>67</v>
      </c>
      <c r="C40" s="3"/>
      <c r="D40" s="3"/>
      <c r="E40" s="3"/>
      <c r="F40" s="3"/>
      <c r="G40" s="3"/>
      <c r="H40" s="3"/>
      <c r="I40" s="3"/>
      <c r="J40" s="3"/>
      <c r="K40" s="3"/>
      <c r="L40" s="8"/>
      <c r="M40" s="8"/>
      <c r="N40" s="8"/>
      <c r="O40" s="8"/>
      <c r="P40" s="8"/>
      <c r="Q40" s="3"/>
    </row>
    <row r="41" spans="1:17" ht="12.75">
      <c r="A41" s="3"/>
      <c r="B41" s="3"/>
      <c r="C41" s="3"/>
      <c r="D41" s="3"/>
      <c r="E41" s="3"/>
      <c r="F41" s="3"/>
      <c r="G41" s="3"/>
      <c r="H41" s="3"/>
      <c r="J41" s="3"/>
      <c r="K41" s="3"/>
      <c r="L41" s="8"/>
      <c r="M41" s="8"/>
      <c r="N41" s="8"/>
      <c r="O41" s="8"/>
      <c r="P41" s="8"/>
      <c r="Q41" s="3"/>
    </row>
    <row r="42" spans="1:17" ht="12.75">
      <c r="A42" s="3" t="s">
        <v>64</v>
      </c>
      <c r="B42" s="6" t="s">
        <v>65</v>
      </c>
      <c r="C42" s="3"/>
      <c r="D42" s="3"/>
      <c r="E42" s="3"/>
      <c r="F42" s="3"/>
      <c r="G42" s="3"/>
      <c r="H42" s="3"/>
      <c r="J42" s="3"/>
      <c r="K42" s="3"/>
      <c r="L42" s="8"/>
      <c r="M42" s="8"/>
      <c r="N42" s="8"/>
      <c r="O42" s="8"/>
      <c r="P42" s="8"/>
      <c r="Q42" s="3"/>
    </row>
    <row r="43" spans="1:17" ht="12.75">
      <c r="A43" s="3"/>
      <c r="B43" s="6" t="s">
        <v>66</v>
      </c>
      <c r="C43" s="3"/>
      <c r="D43" s="3"/>
      <c r="E43" s="3"/>
      <c r="F43" s="3"/>
      <c r="G43" s="3"/>
      <c r="H43" s="3"/>
      <c r="J43" s="3"/>
      <c r="K43" s="3"/>
      <c r="L43" s="8"/>
      <c r="M43" s="8"/>
      <c r="N43" s="8"/>
      <c r="O43" s="8"/>
      <c r="P43" s="8"/>
      <c r="Q43" s="3"/>
    </row>
    <row r="44" spans="1:17" ht="12.75">
      <c r="A44" s="3"/>
      <c r="B44" s="3"/>
      <c r="C44" s="3"/>
      <c r="D44" s="3"/>
      <c r="E44" s="3"/>
      <c r="F44" s="3"/>
      <c r="G44" s="3"/>
      <c r="H44" s="3"/>
      <c r="J44" s="3"/>
      <c r="K44" s="3"/>
      <c r="L44" s="8"/>
      <c r="M44" s="8"/>
      <c r="N44" s="8"/>
      <c r="O44" s="8"/>
      <c r="P44" s="8"/>
      <c r="Q44" s="3"/>
    </row>
    <row r="45" spans="1:17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8"/>
      <c r="M45" s="8"/>
      <c r="N45" s="8"/>
      <c r="O45" s="8"/>
      <c r="P45" s="8"/>
      <c r="Q45" s="3"/>
    </row>
    <row r="46" spans="1:17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8"/>
      <c r="M46" s="8"/>
      <c r="N46" s="8"/>
      <c r="O46" s="8"/>
      <c r="P46" s="8"/>
      <c r="Q46" s="3"/>
    </row>
    <row r="47" spans="1:17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8"/>
      <c r="M47" s="8"/>
      <c r="N47" s="8"/>
      <c r="O47" s="8"/>
      <c r="P47" s="8"/>
      <c r="Q47" s="3"/>
    </row>
    <row r="48" spans="1:17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8"/>
      <c r="M48" s="8"/>
      <c r="N48" s="8"/>
      <c r="O48" s="8"/>
      <c r="P48" s="8"/>
      <c r="Q48" s="3"/>
    </row>
    <row r="49" spans="1:17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8"/>
      <c r="M49" s="8"/>
      <c r="N49" s="8"/>
      <c r="O49" s="8"/>
      <c r="P49" s="8"/>
      <c r="Q49" s="3"/>
    </row>
    <row r="50" spans="1:17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8"/>
      <c r="M50" s="8"/>
      <c r="N50" s="8"/>
      <c r="O50" s="8"/>
      <c r="P50" s="8"/>
      <c r="Q50" s="3"/>
    </row>
    <row r="51" spans="1:17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8"/>
      <c r="M51" s="8"/>
      <c r="N51" s="8"/>
      <c r="O51" s="8"/>
      <c r="P51" s="8"/>
      <c r="Q51" s="3"/>
    </row>
    <row r="52" spans="1:15" ht="12.75">
      <c r="A52" s="3"/>
      <c r="B52" s="3"/>
      <c r="C52" s="3"/>
      <c r="D52" s="3"/>
      <c r="E52" s="3"/>
      <c r="F52" s="3"/>
      <c r="G52" s="3"/>
      <c r="H52" s="3"/>
      <c r="I52" s="3"/>
      <c r="J52" s="5"/>
      <c r="K52" s="5"/>
      <c r="L52" s="4"/>
      <c r="M52" s="4"/>
      <c r="N52" s="4"/>
      <c r="O52" s="4"/>
    </row>
    <row r="53" spans="1:15" ht="12.75">
      <c r="A53" s="3"/>
      <c r="B53" s="3"/>
      <c r="C53" s="3"/>
      <c r="D53" s="3"/>
      <c r="E53" s="3"/>
      <c r="F53" s="3"/>
      <c r="G53" s="3"/>
      <c r="H53" s="3"/>
      <c r="I53" s="3"/>
      <c r="J53" s="5"/>
      <c r="K53" s="5"/>
      <c r="L53" s="4"/>
      <c r="M53" s="4"/>
      <c r="N53" s="4"/>
      <c r="O53" s="4"/>
    </row>
    <row r="54" spans="1:16" ht="12.75">
      <c r="A54" s="3"/>
      <c r="B54" s="6"/>
      <c r="C54" s="3"/>
      <c r="D54" s="3"/>
      <c r="E54" s="3"/>
      <c r="F54" s="3"/>
      <c r="G54" s="3"/>
      <c r="H54" s="3"/>
      <c r="I54" s="6"/>
      <c r="J54" s="5"/>
      <c r="K54" s="5"/>
      <c r="L54" s="4"/>
      <c r="M54" s="4"/>
      <c r="N54" s="4"/>
      <c r="O54" s="4"/>
      <c r="P54" s="6"/>
    </row>
    <row r="55" spans="1:15" ht="12.75">
      <c r="A55" s="3"/>
      <c r="B55" s="6"/>
      <c r="C55" s="3"/>
      <c r="D55" s="3"/>
      <c r="E55" s="3"/>
      <c r="F55" s="3"/>
      <c r="G55" s="3"/>
      <c r="H55" s="3"/>
      <c r="I55" s="6"/>
      <c r="J55" s="5"/>
      <c r="K55" s="5"/>
      <c r="L55" s="4"/>
      <c r="M55" s="4"/>
      <c r="N55" s="4"/>
      <c r="O55" s="4"/>
    </row>
    <row r="56" spans="1:15" ht="12.75">
      <c r="A56" s="3"/>
      <c r="B56" s="6"/>
      <c r="C56" s="3"/>
      <c r="D56" s="3"/>
      <c r="E56" s="3"/>
      <c r="F56" s="3"/>
      <c r="G56" s="3"/>
      <c r="H56" s="3"/>
      <c r="I56" s="6"/>
      <c r="J56" s="5"/>
      <c r="K56" s="5"/>
      <c r="L56" s="4"/>
      <c r="M56" s="4"/>
      <c r="N56" s="4"/>
      <c r="O56" s="4"/>
    </row>
    <row r="57" spans="1:15" ht="12.75">
      <c r="A57" s="3"/>
      <c r="B57" s="3"/>
      <c r="C57" s="3"/>
      <c r="D57" s="3"/>
      <c r="E57" s="3"/>
      <c r="F57" s="3"/>
      <c r="G57" s="3"/>
      <c r="H57" s="3"/>
      <c r="I57" s="3"/>
      <c r="J57" s="5"/>
      <c r="K57" s="5"/>
      <c r="L57" s="4"/>
      <c r="M57" s="4"/>
      <c r="N57" s="4"/>
      <c r="O57" s="4"/>
    </row>
    <row r="58" spans="1:15" ht="12.75">
      <c r="A58" s="3"/>
      <c r="B58" s="3"/>
      <c r="C58" s="3"/>
      <c r="D58" s="3"/>
      <c r="E58" s="3"/>
      <c r="F58" s="3"/>
      <c r="G58" s="3"/>
      <c r="H58" s="3"/>
      <c r="I58" s="3"/>
      <c r="J58" s="5"/>
      <c r="K58" s="5"/>
      <c r="L58" s="4"/>
      <c r="M58" s="4"/>
      <c r="N58" s="4"/>
      <c r="O58" s="4"/>
    </row>
    <row r="59" spans="1:15" ht="12.75">
      <c r="A59" s="3"/>
      <c r="B59" s="3"/>
      <c r="C59" s="3"/>
      <c r="D59" s="3"/>
      <c r="E59" s="3"/>
      <c r="F59" s="3"/>
      <c r="G59" s="3"/>
      <c r="H59" s="3"/>
      <c r="I59" s="3"/>
      <c r="J59" s="5"/>
      <c r="K59" s="5"/>
      <c r="L59" s="4"/>
      <c r="M59" s="4"/>
      <c r="N59" s="4"/>
      <c r="O59" s="4"/>
    </row>
    <row r="60" spans="1:15" ht="12.75">
      <c r="A60" s="3"/>
      <c r="B60" s="3"/>
      <c r="C60" s="3"/>
      <c r="D60" s="3"/>
      <c r="E60" s="3"/>
      <c r="F60" s="3"/>
      <c r="G60" s="3"/>
      <c r="H60" s="3"/>
      <c r="I60" s="3"/>
      <c r="J60" s="5"/>
      <c r="K60" s="5"/>
      <c r="L60" s="4"/>
      <c r="M60" s="4"/>
      <c r="N60" s="4"/>
      <c r="O60" s="4"/>
    </row>
    <row r="61" spans="1:15" ht="12.75">
      <c r="A61" s="3"/>
      <c r="B61" s="3"/>
      <c r="C61" s="3"/>
      <c r="D61" s="3"/>
      <c r="E61" s="3"/>
      <c r="F61" s="3"/>
      <c r="G61" s="3"/>
      <c r="H61" s="3"/>
      <c r="I61" s="3"/>
      <c r="J61" s="5"/>
      <c r="K61" s="5"/>
      <c r="L61" s="4"/>
      <c r="M61" s="4"/>
      <c r="N61" s="4"/>
      <c r="O61" s="4"/>
    </row>
    <row r="62" spans="1:15" ht="12.75">
      <c r="A62" s="3"/>
      <c r="B62" s="3"/>
      <c r="C62" s="3"/>
      <c r="D62" s="3"/>
      <c r="E62" s="3"/>
      <c r="F62" s="3"/>
      <c r="G62" s="3"/>
      <c r="H62" s="3"/>
      <c r="I62" s="3"/>
      <c r="J62" s="5"/>
      <c r="K62" s="5"/>
      <c r="L62" s="4"/>
      <c r="M62" s="4"/>
      <c r="N62" s="4"/>
      <c r="O62" s="4"/>
    </row>
    <row r="63" spans="1:15" ht="12.75">
      <c r="A63" s="3"/>
      <c r="B63" s="3"/>
      <c r="C63" s="3"/>
      <c r="D63" s="3"/>
      <c r="E63" s="3"/>
      <c r="F63" s="3"/>
      <c r="G63" s="3"/>
      <c r="H63" s="3"/>
      <c r="I63" s="3"/>
      <c r="J63" s="5"/>
      <c r="K63" s="5"/>
      <c r="L63" s="4"/>
      <c r="M63" s="4"/>
      <c r="N63" s="4"/>
      <c r="O63" s="4"/>
    </row>
    <row r="64" spans="1:15" ht="12.75">
      <c r="A64" s="3"/>
      <c r="B64" s="3"/>
      <c r="C64" s="3"/>
      <c r="D64" s="3"/>
      <c r="E64" s="3"/>
      <c r="F64" s="3"/>
      <c r="G64" s="3"/>
      <c r="H64" s="3"/>
      <c r="I64" s="3"/>
      <c r="J64" s="5"/>
      <c r="K64" s="5"/>
      <c r="L64" s="4"/>
      <c r="M64" s="4"/>
      <c r="N64" s="4"/>
      <c r="O64" s="4"/>
    </row>
  </sheetData>
  <printOptions gridLines="1"/>
  <pageMargins left="0.75" right="0.75" top="1" bottom="1" header="0.5" footer="0.5"/>
  <pageSetup horizontalDpi="600" verticalDpi="600" orientation="landscape" paperSize="9" scale="80" r:id="rId3"/>
  <headerFooter alignWithMargins="0">
    <oddHeader>&amp;C&amp;A</oddHeader>
    <oddFooter>&amp;CPage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59"/>
  <sheetViews>
    <sheetView workbookViewId="0" topLeftCell="A1">
      <selection activeCell="A1" sqref="A1:IV16384"/>
    </sheetView>
  </sheetViews>
  <sheetFormatPr defaultColWidth="9.140625" defaultRowHeight="12.75"/>
  <cols>
    <col min="1" max="1" width="9.00390625" style="0" customWidth="1"/>
    <col min="2" max="2" width="6.421875" style="0" customWidth="1"/>
    <col min="4" max="4" width="14.421875" style="0" customWidth="1"/>
    <col min="5" max="5" width="17.140625" style="0" customWidth="1"/>
    <col min="6" max="6" width="11.421875" style="0" customWidth="1"/>
    <col min="7" max="7" width="15.28125" style="0" customWidth="1"/>
    <col min="8" max="8" width="10.00390625" style="0" customWidth="1"/>
    <col min="9" max="9" width="12.140625" style="0" customWidth="1"/>
    <col min="10" max="10" width="10.140625" style="0" customWidth="1"/>
    <col min="11" max="11" width="9.7109375" style="0" customWidth="1"/>
    <col min="12" max="12" width="9.00390625" style="0" customWidth="1"/>
    <col min="13" max="13" width="10.28125" style="0" customWidth="1"/>
    <col min="14" max="14" width="11.57421875" style="0" customWidth="1"/>
    <col min="15" max="15" width="11.00390625" style="0" customWidth="1"/>
    <col min="16" max="16" width="12.8515625" style="0" bestFit="1" customWidth="1"/>
    <col min="18" max="18" width="9.28125" style="0" bestFit="1" customWidth="1"/>
    <col min="19" max="19" width="19.140625" style="0" bestFit="1" customWidth="1"/>
    <col min="20" max="21" width="11.7109375" style="0" bestFit="1" customWidth="1"/>
    <col min="22" max="22" width="11.140625" style="0" bestFit="1" customWidth="1"/>
    <col min="23" max="23" width="12.28125" style="0" bestFit="1" customWidth="1"/>
    <col min="24" max="24" width="15.421875" style="0" bestFit="1" customWidth="1"/>
    <col min="25" max="25" width="13.57421875" style="0" bestFit="1" customWidth="1"/>
  </cols>
  <sheetData>
    <row r="1" ht="12.75">
      <c r="F1" s="1" t="s">
        <v>0</v>
      </c>
    </row>
    <row r="2" spans="6:10" ht="12.75">
      <c r="F2" s="1" t="s">
        <v>1</v>
      </c>
      <c r="H2" s="1"/>
      <c r="I2" s="1"/>
      <c r="J2" s="1"/>
    </row>
    <row r="3" spans="1:11" ht="12.75">
      <c r="A3" s="1"/>
      <c r="B3" s="1"/>
      <c r="C3" s="1"/>
      <c r="D3" s="1"/>
      <c r="E3" s="1"/>
      <c r="F3" s="1"/>
      <c r="G3" s="1"/>
      <c r="J3" s="1"/>
      <c r="K3" s="1"/>
    </row>
    <row r="4" spans="1:43" ht="12.75">
      <c r="A4" s="1"/>
      <c r="B4" s="1"/>
      <c r="C4" s="1"/>
      <c r="D4" s="1"/>
      <c r="E4" s="1"/>
      <c r="F4" s="7" t="s">
        <v>2</v>
      </c>
      <c r="G4" s="7"/>
      <c r="K4" s="1"/>
      <c r="L4" s="1"/>
      <c r="M4" s="1"/>
      <c r="P4" t="s">
        <v>29</v>
      </c>
      <c r="Q4" t="s">
        <v>30</v>
      </c>
      <c r="Z4" t="s">
        <v>42</v>
      </c>
      <c r="AB4" t="s">
        <v>56</v>
      </c>
      <c r="AC4" t="s">
        <v>59</v>
      </c>
      <c r="AO4" t="s">
        <v>44</v>
      </c>
      <c r="AQ4" t="s">
        <v>45</v>
      </c>
    </row>
    <row r="5" spans="1:45" ht="12.75">
      <c r="A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9</v>
      </c>
      <c r="J5" s="2" t="s">
        <v>10</v>
      </c>
      <c r="K5" s="2" t="s">
        <v>11</v>
      </c>
      <c r="L5" s="2" t="s">
        <v>12</v>
      </c>
      <c r="M5" s="2" t="s">
        <v>13</v>
      </c>
      <c r="N5" s="1" t="s">
        <v>14</v>
      </c>
      <c r="O5" t="s">
        <v>41</v>
      </c>
      <c r="P5" t="s">
        <v>28</v>
      </c>
      <c r="Q5" t="s">
        <v>31</v>
      </c>
      <c r="R5" s="18" t="s">
        <v>32</v>
      </c>
      <c r="S5" s="18" t="s">
        <v>33</v>
      </c>
      <c r="T5" s="19" t="s">
        <v>34</v>
      </c>
      <c r="U5" s="20" t="s">
        <v>35</v>
      </c>
      <c r="V5" s="20" t="s">
        <v>36</v>
      </c>
      <c r="W5" s="20" t="s">
        <v>37</v>
      </c>
      <c r="X5" s="21" t="s">
        <v>38</v>
      </c>
      <c r="Y5" s="21" t="s">
        <v>39</v>
      </c>
      <c r="Z5" t="s">
        <v>54</v>
      </c>
      <c r="AA5" t="s">
        <v>55</v>
      </c>
      <c r="AB5" t="s">
        <v>57</v>
      </c>
      <c r="AC5" t="s">
        <v>58</v>
      </c>
      <c r="AD5" t="s">
        <v>60</v>
      </c>
      <c r="AJ5" t="s">
        <v>46</v>
      </c>
      <c r="AK5" t="s">
        <v>47</v>
      </c>
      <c r="AL5" t="s">
        <v>48</v>
      </c>
      <c r="AM5" t="s">
        <v>49</v>
      </c>
      <c r="AN5" t="s">
        <v>50</v>
      </c>
      <c r="AO5" t="s">
        <v>51</v>
      </c>
      <c r="AP5" t="s">
        <v>52</v>
      </c>
      <c r="AQ5" t="s">
        <v>53</v>
      </c>
      <c r="AS5" t="s">
        <v>43</v>
      </c>
    </row>
    <row r="6" spans="1:25" ht="12.75">
      <c r="A6" s="2"/>
      <c r="C6" s="2" t="s">
        <v>15</v>
      </c>
      <c r="D6" s="10" t="s">
        <v>16</v>
      </c>
      <c r="E6" s="9" t="s">
        <v>17</v>
      </c>
      <c r="F6" s="9" t="s">
        <v>18</v>
      </c>
      <c r="G6" s="9" t="s">
        <v>19</v>
      </c>
      <c r="H6" s="2" t="s">
        <v>20</v>
      </c>
      <c r="I6" s="2" t="s">
        <v>21</v>
      </c>
      <c r="R6" s="18"/>
      <c r="S6" s="18" t="s">
        <v>40</v>
      </c>
      <c r="T6" s="19"/>
      <c r="U6" s="19"/>
      <c r="V6" s="19"/>
      <c r="W6" s="19"/>
      <c r="X6" s="19"/>
      <c r="Y6" s="19"/>
    </row>
    <row r="7" spans="1:25" ht="12.75">
      <c r="A7" s="2"/>
      <c r="B7" s="2" t="s">
        <v>26</v>
      </c>
      <c r="C7" s="2"/>
      <c r="D7" s="10"/>
      <c r="E7" s="9"/>
      <c r="F7" s="9"/>
      <c r="G7" s="2"/>
      <c r="H7" s="2"/>
      <c r="I7" s="2"/>
      <c r="J7" s="2"/>
      <c r="K7" s="2"/>
      <c r="L7" s="2"/>
      <c r="M7" s="2"/>
      <c r="N7" s="1"/>
      <c r="O7" s="2"/>
      <c r="R7" s="18"/>
      <c r="S7" s="18"/>
      <c r="T7" s="19"/>
      <c r="U7" s="19"/>
      <c r="V7" s="19"/>
      <c r="W7" s="19"/>
      <c r="X7" s="19"/>
      <c r="Y7" s="19"/>
    </row>
    <row r="8" spans="1:42" ht="12.75">
      <c r="A8" s="11">
        <v>1978</v>
      </c>
      <c r="B8" s="2">
        <v>14</v>
      </c>
      <c r="C8" s="16">
        <v>87</v>
      </c>
      <c r="D8" s="14"/>
      <c r="E8" s="15">
        <v>73.57</v>
      </c>
      <c r="F8" s="15">
        <v>100</v>
      </c>
      <c r="G8" s="12"/>
      <c r="H8" s="2"/>
      <c r="I8" s="2"/>
      <c r="J8" s="2"/>
      <c r="K8" s="2"/>
      <c r="L8" s="2"/>
      <c r="M8" s="2"/>
      <c r="N8" s="1"/>
      <c r="O8" s="2"/>
      <c r="P8">
        <v>1254.3</v>
      </c>
      <c r="Q8">
        <v>100</v>
      </c>
      <c r="R8" s="22">
        <f>C$8/100*Q8</f>
        <v>87</v>
      </c>
      <c r="S8" s="22">
        <f>C8/R8*100</f>
        <v>100</v>
      </c>
      <c r="T8" s="23"/>
      <c r="U8" s="19"/>
      <c r="V8" s="19"/>
      <c r="W8" s="19"/>
      <c r="X8" s="19"/>
      <c r="Y8" s="19"/>
      <c r="Z8">
        <v>34.52</v>
      </c>
      <c r="AA8" s="24">
        <f>Z8/S8*100</f>
        <v>34.52</v>
      </c>
      <c r="AB8" s="24"/>
      <c r="AC8" s="24"/>
      <c r="AD8" s="24"/>
      <c r="AE8" s="24"/>
      <c r="AF8" s="24"/>
      <c r="AG8" s="24"/>
      <c r="AH8" s="24"/>
      <c r="AI8" s="24"/>
      <c r="AJ8">
        <v>76.6</v>
      </c>
      <c r="AK8" t="s">
        <v>27</v>
      </c>
      <c r="AL8">
        <v>8.2806</v>
      </c>
      <c r="AP8">
        <v>87</v>
      </c>
    </row>
    <row r="9" spans="1:42" ht="12.75">
      <c r="A9" s="11">
        <v>1979</v>
      </c>
      <c r="B9" s="2">
        <v>14</v>
      </c>
      <c r="C9" s="16">
        <v>104.15</v>
      </c>
      <c r="D9" s="14"/>
      <c r="E9" s="15">
        <v>83.31</v>
      </c>
      <c r="F9" s="15">
        <v>101.3</v>
      </c>
      <c r="G9" s="12"/>
      <c r="H9" s="2"/>
      <c r="I9" s="2"/>
      <c r="J9" s="2"/>
      <c r="K9" s="2"/>
      <c r="L9" s="2"/>
      <c r="M9" s="2"/>
      <c r="N9" s="1"/>
      <c r="O9" s="2"/>
      <c r="P9">
        <v>1307</v>
      </c>
      <c r="Q9">
        <v>115.8</v>
      </c>
      <c r="R9" s="22">
        <f aca="true" t="shared" si="0" ref="R9:R28">C$8/100*Q9</f>
        <v>100.746</v>
      </c>
      <c r="S9" s="22">
        <f aca="true" t="shared" si="1" ref="S9:S28">C9/R9*100</f>
        <v>103.37879419530304</v>
      </c>
      <c r="T9" s="23"/>
      <c r="U9" s="19"/>
      <c r="V9" s="19"/>
      <c r="W9" s="19"/>
      <c r="X9" s="19"/>
      <c r="Y9" s="19"/>
      <c r="Z9">
        <v>39.33</v>
      </c>
      <c r="AA9" s="24">
        <f aca="true" t="shared" si="2" ref="AA9:AA28">Z9/S9*100</f>
        <v>38.04455285645703</v>
      </c>
      <c r="AB9" s="24"/>
      <c r="AC9" s="24"/>
      <c r="AD9" s="24"/>
      <c r="AE9" s="24"/>
      <c r="AF9" s="24"/>
      <c r="AG9" s="24"/>
      <c r="AH9" s="24"/>
      <c r="AI9" s="24"/>
      <c r="AJ9">
        <v>93.01</v>
      </c>
      <c r="AK9" t="s">
        <v>27</v>
      </c>
      <c r="AL9">
        <v>9.0357</v>
      </c>
      <c r="AP9">
        <v>104.15</v>
      </c>
    </row>
    <row r="10" spans="1:45" ht="12.75">
      <c r="A10" s="11">
        <v>1980</v>
      </c>
      <c r="B10" s="2">
        <v>14</v>
      </c>
      <c r="C10" s="16">
        <v>111.15</v>
      </c>
      <c r="D10" s="14"/>
      <c r="E10" s="15">
        <v>94.01</v>
      </c>
      <c r="F10" s="15">
        <v>105.6</v>
      </c>
      <c r="G10" s="12"/>
      <c r="H10" s="2"/>
      <c r="I10" s="2"/>
      <c r="J10" s="2"/>
      <c r="K10" s="2"/>
      <c r="L10" s="2"/>
      <c r="M10" s="2"/>
      <c r="N10" s="1"/>
      <c r="O10" s="2"/>
      <c r="P10">
        <v>1356.3</v>
      </c>
      <c r="Q10">
        <v>120.7</v>
      </c>
      <c r="R10" s="22">
        <f t="shared" si="0"/>
        <v>105.009</v>
      </c>
      <c r="S10" s="22">
        <f t="shared" si="1"/>
        <v>105.8480701654144</v>
      </c>
      <c r="T10" s="23"/>
      <c r="U10" s="19"/>
      <c r="V10" s="19"/>
      <c r="W10" s="19"/>
      <c r="X10" s="19"/>
      <c r="Y10" s="19"/>
      <c r="Z10">
        <v>36.34</v>
      </c>
      <c r="AA10" s="24">
        <f t="shared" si="2"/>
        <v>34.33222726045884</v>
      </c>
      <c r="AB10" s="24"/>
      <c r="AC10" s="24"/>
      <c r="AD10" s="24"/>
      <c r="AE10" s="24"/>
      <c r="AF10" s="24"/>
      <c r="AG10" s="24"/>
      <c r="AH10" s="24"/>
      <c r="AI10" s="24"/>
      <c r="AJ10">
        <v>98.95</v>
      </c>
      <c r="AK10" t="s">
        <v>27</v>
      </c>
      <c r="AL10">
        <v>9.7063</v>
      </c>
      <c r="AP10">
        <v>111.15</v>
      </c>
      <c r="AS10">
        <v>100</v>
      </c>
    </row>
    <row r="11" spans="1:45" ht="12.75">
      <c r="A11" s="11">
        <v>1981</v>
      </c>
      <c r="B11" s="2">
        <v>14</v>
      </c>
      <c r="C11" s="16">
        <v>121.26</v>
      </c>
      <c r="D11" s="14"/>
      <c r="E11" s="15">
        <v>100.02</v>
      </c>
      <c r="F11" s="15">
        <v>110.5</v>
      </c>
      <c r="G11" s="12"/>
      <c r="H11" s="2"/>
      <c r="I11" s="2"/>
      <c r="J11" s="2"/>
      <c r="K11" s="2"/>
      <c r="L11" s="2"/>
      <c r="M11" s="2"/>
      <c r="N11" s="1"/>
      <c r="O11" s="2"/>
      <c r="P11">
        <v>1409.8</v>
      </c>
      <c r="Q11">
        <v>127.5</v>
      </c>
      <c r="R11" s="22">
        <f t="shared" si="0"/>
        <v>110.925</v>
      </c>
      <c r="S11" s="22">
        <f t="shared" si="1"/>
        <v>109.31710615280596</v>
      </c>
      <c r="T11" s="23"/>
      <c r="U11" s="19"/>
      <c r="V11" s="19"/>
      <c r="W11" s="19"/>
      <c r="X11" s="19"/>
      <c r="Y11" s="19"/>
      <c r="Z11">
        <v>33.93</v>
      </c>
      <c r="AA11" s="24">
        <f t="shared" si="2"/>
        <v>31.03814324591786</v>
      </c>
      <c r="AB11" s="24"/>
      <c r="AC11" s="24"/>
      <c r="AD11" s="24"/>
      <c r="AE11" s="24"/>
      <c r="AF11" s="24"/>
      <c r="AG11" s="24"/>
      <c r="AH11" s="24"/>
      <c r="AI11" s="24"/>
      <c r="AJ11">
        <v>107.19</v>
      </c>
      <c r="AK11" t="s">
        <v>27</v>
      </c>
      <c r="AL11">
        <v>10.5962</v>
      </c>
      <c r="AP11">
        <v>121.26</v>
      </c>
      <c r="AS11">
        <v>87.8</v>
      </c>
    </row>
    <row r="12" spans="1:45" ht="12.75">
      <c r="A12" s="11">
        <v>1982</v>
      </c>
      <c r="B12" s="2">
        <v>14</v>
      </c>
      <c r="C12" s="16">
        <v>133.96</v>
      </c>
      <c r="D12" s="14"/>
      <c r="E12" s="15">
        <v>106.91</v>
      </c>
      <c r="F12" s="15">
        <v>113</v>
      </c>
      <c r="G12" s="12"/>
      <c r="H12" s="2"/>
      <c r="I12" s="2"/>
      <c r="J12" s="2"/>
      <c r="K12" s="2"/>
      <c r="L12" s="2"/>
      <c r="M12" s="2"/>
      <c r="N12" s="1"/>
      <c r="O12" s="2"/>
      <c r="P12">
        <v>1434</v>
      </c>
      <c r="Q12">
        <v>139.4</v>
      </c>
      <c r="R12" s="22">
        <f t="shared" si="0"/>
        <v>121.278</v>
      </c>
      <c r="S12" s="22">
        <f t="shared" si="1"/>
        <v>110.45696663863191</v>
      </c>
      <c r="T12" s="23"/>
      <c r="U12" s="19"/>
      <c r="V12" s="19"/>
      <c r="W12" s="19"/>
      <c r="X12" s="19"/>
      <c r="Y12" s="19"/>
      <c r="Z12">
        <v>38.91</v>
      </c>
      <c r="AA12" s="24">
        <f t="shared" si="2"/>
        <v>35.22638832487309</v>
      </c>
      <c r="AB12" s="24"/>
      <c r="AC12" s="24"/>
      <c r="AD12" s="24"/>
      <c r="AE12" s="24"/>
      <c r="AF12" s="24"/>
      <c r="AG12" s="24"/>
      <c r="AH12" s="24"/>
      <c r="AI12" s="24"/>
      <c r="AJ12">
        <v>116.82</v>
      </c>
      <c r="AK12" t="s">
        <v>27</v>
      </c>
      <c r="AL12">
        <v>10.9859</v>
      </c>
      <c r="AP12">
        <v>133.96</v>
      </c>
      <c r="AS12">
        <v>113</v>
      </c>
    </row>
    <row r="13" spans="1:45" ht="12.75">
      <c r="A13" s="11">
        <v>1983</v>
      </c>
      <c r="B13" s="2">
        <v>14</v>
      </c>
      <c r="C13" s="16">
        <v>144.13</v>
      </c>
      <c r="D13" s="14"/>
      <c r="E13" s="15">
        <v>116.97</v>
      </c>
      <c r="F13" s="15">
        <v>114.6</v>
      </c>
      <c r="G13" s="12"/>
      <c r="H13" s="2"/>
      <c r="I13" s="2"/>
      <c r="J13" s="2"/>
      <c r="K13" s="2"/>
      <c r="L13" s="2"/>
      <c r="M13" s="2"/>
      <c r="N13" s="1"/>
      <c r="O13" s="2"/>
      <c r="P13">
        <v>1498.2</v>
      </c>
      <c r="Q13">
        <v>148.9</v>
      </c>
      <c r="R13" s="22">
        <f t="shared" si="0"/>
        <v>129.543</v>
      </c>
      <c r="S13" s="22">
        <f t="shared" si="1"/>
        <v>111.26035370494738</v>
      </c>
      <c r="T13" s="23"/>
      <c r="U13" s="19"/>
      <c r="V13" s="19"/>
      <c r="W13" s="19"/>
      <c r="X13" s="19"/>
      <c r="Y13" s="19"/>
      <c r="Z13">
        <v>42.96</v>
      </c>
      <c r="AA13" s="24">
        <f t="shared" si="2"/>
        <v>38.612136820925556</v>
      </c>
      <c r="AB13" s="24"/>
      <c r="AC13" s="24"/>
      <c r="AD13" s="24"/>
      <c r="AE13" s="24"/>
      <c r="AF13" s="24"/>
      <c r="AG13" s="24"/>
      <c r="AH13" s="24"/>
      <c r="AI13" s="24"/>
      <c r="AJ13">
        <v>124.97</v>
      </c>
      <c r="AK13" t="s">
        <v>27</v>
      </c>
      <c r="AL13">
        <v>11.5452</v>
      </c>
      <c r="AP13">
        <v>144.13</v>
      </c>
      <c r="AS13">
        <v>125.1</v>
      </c>
    </row>
    <row r="14" spans="1:45" ht="12.75">
      <c r="A14" s="3">
        <v>1984</v>
      </c>
      <c r="B14" s="2">
        <v>14</v>
      </c>
      <c r="C14" s="16">
        <v>169.11</v>
      </c>
      <c r="D14" s="14"/>
      <c r="E14" s="13">
        <v>136.52</v>
      </c>
      <c r="F14" s="13">
        <v>117.5</v>
      </c>
      <c r="G14" s="12"/>
      <c r="H14" s="2"/>
      <c r="I14" s="2"/>
      <c r="P14">
        <v>1537.3</v>
      </c>
      <c r="Q14">
        <v>171.8</v>
      </c>
      <c r="R14" s="22">
        <f t="shared" si="0"/>
        <v>149.466</v>
      </c>
      <c r="S14" s="22">
        <f t="shared" si="1"/>
        <v>113.14278832644213</v>
      </c>
      <c r="T14" s="23"/>
      <c r="U14" s="19"/>
      <c r="V14" s="19"/>
      <c r="W14" s="19"/>
      <c r="X14" s="19"/>
      <c r="Y14" s="19"/>
      <c r="Z14">
        <v>53.05</v>
      </c>
      <c r="AA14" s="24">
        <f t="shared" si="2"/>
        <v>46.88765478091183</v>
      </c>
      <c r="AB14" s="24"/>
      <c r="AC14" s="24"/>
      <c r="AD14" s="24"/>
      <c r="AE14" s="24"/>
      <c r="AF14" s="24"/>
      <c r="AG14" s="24"/>
      <c r="AH14" s="24"/>
      <c r="AI14" s="24"/>
      <c r="AJ14">
        <v>141.64</v>
      </c>
      <c r="AK14" t="s">
        <v>27</v>
      </c>
      <c r="AL14">
        <v>12.8901</v>
      </c>
      <c r="AO14" t="e">
        <f>AJ14-AK14+AL14+AM14+AN14</f>
        <v>#VALUE!</v>
      </c>
      <c r="AP14">
        <v>169.11</v>
      </c>
      <c r="AQ14" t="e">
        <f>AP14-AO14</f>
        <v>#VALUE!</v>
      </c>
      <c r="AS14">
        <v>149</v>
      </c>
    </row>
    <row r="15" spans="1:45" ht="12.75">
      <c r="A15" s="3">
        <v>1985</v>
      </c>
      <c r="B15" s="2">
        <v>14</v>
      </c>
      <c r="C15" s="16">
        <v>207.89</v>
      </c>
      <c r="D15" s="15" t="s">
        <v>27</v>
      </c>
      <c r="E15" s="13">
        <v>181.1</v>
      </c>
      <c r="F15" s="13">
        <v>127.3</v>
      </c>
      <c r="G15" s="12">
        <v>100</v>
      </c>
      <c r="H15" s="17">
        <v>44.03</v>
      </c>
      <c r="I15" s="17">
        <f>SUM(J15:N15)</f>
        <v>25.119999999999997</v>
      </c>
      <c r="J15" s="17">
        <v>6.65</v>
      </c>
      <c r="K15" s="17">
        <v>7.89</v>
      </c>
      <c r="L15" s="17">
        <v>0.38</v>
      </c>
      <c r="M15" s="17">
        <v>8.23</v>
      </c>
      <c r="N15" s="17">
        <v>1.97</v>
      </c>
      <c r="O15" s="4">
        <f>SUM(J15:N15)</f>
        <v>25.119999999999997</v>
      </c>
      <c r="P15">
        <v>1584.8</v>
      </c>
      <c r="Q15">
        <v>197.2</v>
      </c>
      <c r="R15" s="22">
        <f t="shared" si="0"/>
        <v>171.564</v>
      </c>
      <c r="S15" s="22">
        <f t="shared" si="1"/>
        <v>121.17343964934368</v>
      </c>
      <c r="T15" s="23">
        <f aca="true" t="shared" si="3" ref="T15:Y28">J15/$S15*100</f>
        <v>5.488001346866132</v>
      </c>
      <c r="U15" s="23">
        <f t="shared" si="3"/>
        <v>6.511327913800567</v>
      </c>
      <c r="V15" s="23">
        <f t="shared" si="3"/>
        <v>0.31360007696377895</v>
      </c>
      <c r="W15" s="23">
        <f t="shared" si="3"/>
        <v>6.791917456347107</v>
      </c>
      <c r="X15" s="23">
        <f t="shared" si="3"/>
        <v>1.6257688200490645</v>
      </c>
      <c r="Y15" s="23">
        <f t="shared" si="3"/>
        <v>20.730615614026647</v>
      </c>
      <c r="Z15">
        <v>68.83</v>
      </c>
      <c r="AA15" s="24">
        <f t="shared" si="2"/>
        <v>56.80287709846553</v>
      </c>
      <c r="AB15" s="24"/>
      <c r="AC15" s="24"/>
      <c r="AD15" s="24"/>
      <c r="AE15" s="24"/>
      <c r="AF15" s="24"/>
      <c r="AG15" s="24"/>
      <c r="AH15" s="24"/>
      <c r="AI15" s="24"/>
      <c r="AJ15">
        <v>173</v>
      </c>
      <c r="AK15" t="s">
        <v>27</v>
      </c>
      <c r="AL15">
        <v>22.6674</v>
      </c>
      <c r="AO15" t="e">
        <f aca="true" t="shared" si="4" ref="AO15:AO23">AJ15-AK15+AL15+AM15+AN15</f>
        <v>#VALUE!</v>
      </c>
      <c r="AP15">
        <v>207.26</v>
      </c>
      <c r="AQ15" t="e">
        <f aca="true" t="shared" si="5" ref="AQ15:AQ23">AP15-AO15</f>
        <v>#VALUE!</v>
      </c>
      <c r="AS15">
        <v>198.5</v>
      </c>
    </row>
    <row r="16" spans="1:45" ht="12.75">
      <c r="A16" s="3">
        <v>1986</v>
      </c>
      <c r="B16" s="2">
        <v>14</v>
      </c>
      <c r="C16" s="16">
        <v>230.82</v>
      </c>
      <c r="D16" s="15" t="s">
        <v>27</v>
      </c>
      <c r="E16" s="13">
        <v>213.75</v>
      </c>
      <c r="F16" s="13">
        <v>134.7</v>
      </c>
      <c r="G16" s="12">
        <v>106.6</v>
      </c>
      <c r="H16" s="17">
        <v>53.35</v>
      </c>
      <c r="I16" s="17">
        <f aca="true" t="shared" si="6" ref="I16:I25">SUM(J16:N16)</f>
        <v>29.490000000000002</v>
      </c>
      <c r="J16" s="17">
        <v>6.19</v>
      </c>
      <c r="K16" s="17">
        <v>9.85</v>
      </c>
      <c r="L16" s="17">
        <v>0.07</v>
      </c>
      <c r="M16" s="17">
        <v>10.35</v>
      </c>
      <c r="N16" s="17">
        <v>3.03</v>
      </c>
      <c r="O16" s="4">
        <f aca="true" t="shared" si="7" ref="O16:O28">SUM(J16:N16)</f>
        <v>29.490000000000002</v>
      </c>
      <c r="P16">
        <v>1622.6</v>
      </c>
      <c r="Q16">
        <v>210.4</v>
      </c>
      <c r="R16" s="22">
        <f t="shared" si="0"/>
        <v>183.048</v>
      </c>
      <c r="S16" s="22">
        <f t="shared" si="1"/>
        <v>126.09807263668546</v>
      </c>
      <c r="T16" s="23">
        <f t="shared" si="3"/>
        <v>4.908877566935275</v>
      </c>
      <c r="U16" s="23">
        <f t="shared" si="3"/>
        <v>7.811380296334806</v>
      </c>
      <c r="V16" s="23">
        <f t="shared" si="3"/>
        <v>0.055512347283597614</v>
      </c>
      <c r="W16" s="23">
        <f t="shared" si="3"/>
        <v>8.207897062646218</v>
      </c>
      <c r="X16" s="23">
        <f t="shared" si="3"/>
        <v>2.4028916038471535</v>
      </c>
      <c r="Y16" s="23">
        <f t="shared" si="3"/>
        <v>23.38655887704705</v>
      </c>
      <c r="Z16">
        <v>80.91</v>
      </c>
      <c r="AA16" s="24">
        <f t="shared" si="2"/>
        <v>64.1643431245126</v>
      </c>
      <c r="AB16" s="24"/>
      <c r="AC16" s="24"/>
      <c r="AD16" s="24"/>
      <c r="AE16" s="24"/>
      <c r="AF16" s="24"/>
      <c r="AG16" s="24"/>
      <c r="AH16" s="24"/>
      <c r="AI16" s="24"/>
      <c r="AJ16">
        <v>189.34</v>
      </c>
      <c r="AK16" t="s">
        <v>27</v>
      </c>
      <c r="AL16">
        <v>20.8325</v>
      </c>
      <c r="AO16" t="e">
        <f t="shared" si="4"/>
        <v>#VALUE!</v>
      </c>
      <c r="AP16">
        <v>227.23</v>
      </c>
      <c r="AQ16" t="e">
        <f t="shared" si="5"/>
        <v>#VALUE!</v>
      </c>
      <c r="AS16">
        <v>216.4</v>
      </c>
    </row>
    <row r="17" spans="1:45" ht="12.75">
      <c r="A17" s="3">
        <v>1987</v>
      </c>
      <c r="B17" s="2">
        <v>14</v>
      </c>
      <c r="C17" s="16">
        <v>262.9</v>
      </c>
      <c r="D17" s="15" t="s">
        <v>27</v>
      </c>
      <c r="E17" s="13">
        <v>258.95</v>
      </c>
      <c r="F17" s="13">
        <v>144</v>
      </c>
      <c r="G17" s="12">
        <v>113.6</v>
      </c>
      <c r="H17" s="17">
        <v>58.77</v>
      </c>
      <c r="I17" s="17">
        <f t="shared" si="6"/>
        <v>32.019999999999996</v>
      </c>
      <c r="J17" s="17">
        <v>8.57</v>
      </c>
      <c r="K17" s="17">
        <v>10.76</v>
      </c>
      <c r="L17" s="17">
        <v>0.21</v>
      </c>
      <c r="M17" s="17">
        <v>10.95</v>
      </c>
      <c r="N17" s="17">
        <v>1.53</v>
      </c>
      <c r="O17" s="4">
        <f t="shared" si="7"/>
        <v>32.019999999999996</v>
      </c>
      <c r="P17">
        <v>1668.4</v>
      </c>
      <c r="Q17">
        <v>227.9</v>
      </c>
      <c r="R17" s="22">
        <f t="shared" si="0"/>
        <v>198.273</v>
      </c>
      <c r="S17" s="22">
        <f t="shared" si="1"/>
        <v>132.59495745764679</v>
      </c>
      <c r="T17" s="23">
        <f t="shared" si="3"/>
        <v>6.463292544693799</v>
      </c>
      <c r="U17" s="23">
        <f t="shared" si="3"/>
        <v>8.114939064282996</v>
      </c>
      <c r="V17" s="23">
        <f t="shared" si="3"/>
        <v>0.1583770635222518</v>
      </c>
      <c r="W17" s="23">
        <f t="shared" si="3"/>
        <v>8.258232597945986</v>
      </c>
      <c r="X17" s="23">
        <f t="shared" si="3"/>
        <v>1.153890034233549</v>
      </c>
      <c r="Y17" s="23">
        <f t="shared" si="3"/>
        <v>24.14873130467858</v>
      </c>
      <c r="Z17">
        <v>95.68</v>
      </c>
      <c r="AA17" s="24">
        <f t="shared" si="2"/>
        <v>72.15960684670978</v>
      </c>
      <c r="AB17" s="24"/>
      <c r="AC17" s="24"/>
      <c r="AD17" s="24"/>
      <c r="AE17" s="24"/>
      <c r="AF17" s="24"/>
      <c r="AG17" s="24"/>
      <c r="AH17" s="24"/>
      <c r="AI17" s="24"/>
      <c r="AJ17">
        <v>218.94</v>
      </c>
      <c r="AK17" t="s">
        <v>27</v>
      </c>
      <c r="AL17">
        <v>23.4634</v>
      </c>
      <c r="AO17" t="e">
        <f t="shared" si="4"/>
        <v>#VALUE!</v>
      </c>
      <c r="AP17">
        <v>261.83</v>
      </c>
      <c r="AQ17" t="e">
        <f t="shared" si="5"/>
        <v>#VALUE!</v>
      </c>
      <c r="AS17">
        <v>221.2</v>
      </c>
    </row>
    <row r="18" spans="1:45" ht="12.75">
      <c r="A18" s="3">
        <v>1988</v>
      </c>
      <c r="B18" s="2">
        <v>14</v>
      </c>
      <c r="C18" s="16">
        <v>325.83</v>
      </c>
      <c r="D18" s="14">
        <v>194.95</v>
      </c>
      <c r="E18" s="13">
        <v>345.33</v>
      </c>
      <c r="F18" s="13">
        <v>175.4</v>
      </c>
      <c r="G18" s="12">
        <v>138.4</v>
      </c>
      <c r="H18" s="17">
        <v>78.17</v>
      </c>
      <c r="I18" s="17">
        <f t="shared" si="6"/>
        <v>38.99</v>
      </c>
      <c r="J18" s="17">
        <v>5.91</v>
      </c>
      <c r="K18" s="17">
        <v>14.07</v>
      </c>
      <c r="L18" s="17">
        <v>0.49</v>
      </c>
      <c r="M18" s="17">
        <v>15.1</v>
      </c>
      <c r="N18" s="17">
        <v>3.42</v>
      </c>
      <c r="O18" s="4">
        <f t="shared" si="7"/>
        <v>38.99</v>
      </c>
      <c r="P18">
        <v>1723</v>
      </c>
      <c r="Q18">
        <v>253.9</v>
      </c>
      <c r="R18" s="22">
        <f t="shared" si="0"/>
        <v>220.893</v>
      </c>
      <c r="S18" s="22">
        <f t="shared" si="1"/>
        <v>147.50580597846016</v>
      </c>
      <c r="T18" s="23">
        <f t="shared" si="3"/>
        <v>4.006621950096676</v>
      </c>
      <c r="U18" s="23">
        <f t="shared" si="3"/>
        <v>9.538607586778381</v>
      </c>
      <c r="V18" s="23">
        <f t="shared" si="3"/>
        <v>0.33219031396740634</v>
      </c>
      <c r="W18" s="23">
        <f t="shared" si="3"/>
        <v>10.236885185526194</v>
      </c>
      <c r="X18" s="23">
        <f t="shared" si="3"/>
        <v>2.318552803609244</v>
      </c>
      <c r="Y18" s="23">
        <f t="shared" si="3"/>
        <v>26.432857839977903</v>
      </c>
      <c r="Z18">
        <v>129.06</v>
      </c>
      <c r="AA18" s="24">
        <f t="shared" si="2"/>
        <v>87.49486106251726</v>
      </c>
      <c r="AB18" s="24"/>
      <c r="AC18" s="24"/>
      <c r="AD18" s="24"/>
      <c r="AE18" s="24"/>
      <c r="AF18" s="24"/>
      <c r="AG18" s="24"/>
      <c r="AH18" s="24"/>
      <c r="AI18" s="24"/>
      <c r="AJ18">
        <v>270.75</v>
      </c>
      <c r="AK18" t="s">
        <v>27</v>
      </c>
      <c r="AL18">
        <v>27.9642</v>
      </c>
      <c r="AO18" t="e">
        <f t="shared" si="4"/>
        <v>#VALUE!</v>
      </c>
      <c r="AP18">
        <v>321.36</v>
      </c>
      <c r="AQ18" t="e">
        <f t="shared" si="5"/>
        <v>#VALUE!</v>
      </c>
      <c r="AS18">
        <v>291.8</v>
      </c>
    </row>
    <row r="19" spans="1:45" ht="12.75">
      <c r="A19" s="3">
        <v>1989</v>
      </c>
      <c r="B19" s="2">
        <v>14</v>
      </c>
      <c r="C19" s="16">
        <v>376.46</v>
      </c>
      <c r="D19" s="15">
        <v>194.77</v>
      </c>
      <c r="E19" s="13">
        <v>406.16</v>
      </c>
      <c r="F19" s="13">
        <v>208</v>
      </c>
      <c r="G19" s="12">
        <v>164</v>
      </c>
      <c r="H19" s="17">
        <v>73.28</v>
      </c>
      <c r="I19" s="17">
        <f t="shared" si="6"/>
        <v>38.64</v>
      </c>
      <c r="J19" s="17">
        <v>5.52</v>
      </c>
      <c r="K19" s="17">
        <v>11.33</v>
      </c>
      <c r="L19" s="17">
        <v>0.6</v>
      </c>
      <c r="M19" s="17">
        <v>15</v>
      </c>
      <c r="N19" s="17">
        <v>6.19</v>
      </c>
      <c r="O19" s="4">
        <f t="shared" si="7"/>
        <v>38.64</v>
      </c>
      <c r="P19">
        <v>1760.4</v>
      </c>
      <c r="Q19">
        <v>266.8</v>
      </c>
      <c r="R19" s="22">
        <f t="shared" si="0"/>
        <v>232.116</v>
      </c>
      <c r="S19" s="22">
        <f t="shared" si="1"/>
        <v>162.18614830515773</v>
      </c>
      <c r="T19" s="23">
        <f t="shared" si="3"/>
        <v>3.4034965733411258</v>
      </c>
      <c r="U19" s="23">
        <f t="shared" si="3"/>
        <v>6.985800031875898</v>
      </c>
      <c r="V19" s="23">
        <f t="shared" si="3"/>
        <v>0.36994527971099195</v>
      </c>
      <c r="W19" s="23">
        <f t="shared" si="3"/>
        <v>9.248631992774799</v>
      </c>
      <c r="X19" s="23">
        <f t="shared" si="3"/>
        <v>3.8166021356850677</v>
      </c>
      <c r="Y19" s="23">
        <f t="shared" si="3"/>
        <v>23.824476013387883</v>
      </c>
      <c r="Z19">
        <v>134.76</v>
      </c>
      <c r="AA19" s="24">
        <f t="shared" si="2"/>
        <v>83.08970982308878</v>
      </c>
      <c r="AB19" s="24"/>
      <c r="AC19" s="24"/>
      <c r="AD19" s="24"/>
      <c r="AE19" s="24"/>
      <c r="AF19" s="24"/>
      <c r="AG19" s="24"/>
      <c r="AH19" s="24"/>
      <c r="AI19" s="24"/>
      <c r="AJ19">
        <v>308.65</v>
      </c>
      <c r="AK19" t="s">
        <v>27</v>
      </c>
      <c r="AL19">
        <v>33.585</v>
      </c>
      <c r="AO19" t="e">
        <f t="shared" si="4"/>
        <v>#VALUE!</v>
      </c>
      <c r="AP19">
        <v>363.47</v>
      </c>
      <c r="AQ19" t="e">
        <f t="shared" si="5"/>
        <v>#VALUE!</v>
      </c>
      <c r="AS19">
        <v>397.7</v>
      </c>
    </row>
    <row r="20" spans="1:45" ht="12.75">
      <c r="A20" s="3">
        <v>1990</v>
      </c>
      <c r="B20" s="2">
        <v>14</v>
      </c>
      <c r="C20" s="16">
        <v>428.62</v>
      </c>
      <c r="D20" s="14">
        <v>194.41</v>
      </c>
      <c r="E20" s="13">
        <v>425.75</v>
      </c>
      <c r="F20" s="13">
        <v>210.7</v>
      </c>
      <c r="G20" s="12">
        <v>167.5</v>
      </c>
      <c r="H20" s="17">
        <v>70.65</v>
      </c>
      <c r="I20" s="17">
        <f t="shared" si="6"/>
        <v>43.53</v>
      </c>
      <c r="J20" s="17">
        <v>7.13</v>
      </c>
      <c r="K20" s="17">
        <v>16.03</v>
      </c>
      <c r="L20" s="17">
        <v>0.62</v>
      </c>
      <c r="M20" s="17">
        <v>16.25</v>
      </c>
      <c r="N20" s="17">
        <v>3.5</v>
      </c>
      <c r="O20" s="4">
        <f t="shared" si="7"/>
        <v>43.53</v>
      </c>
      <c r="P20">
        <v>1816.5</v>
      </c>
      <c r="Q20">
        <v>279.9</v>
      </c>
      <c r="R20" s="22">
        <f t="shared" si="0"/>
        <v>243.51299999999998</v>
      </c>
      <c r="S20" s="22">
        <f t="shared" si="1"/>
        <v>176.01524353935932</v>
      </c>
      <c r="T20" s="23">
        <f t="shared" si="3"/>
        <v>4.050785520974289</v>
      </c>
      <c r="U20" s="23">
        <f t="shared" si="3"/>
        <v>9.107165764546684</v>
      </c>
      <c r="V20" s="23">
        <f t="shared" si="3"/>
        <v>0.3522422192151556</v>
      </c>
      <c r="W20" s="23">
        <f t="shared" si="3"/>
        <v>9.2321549391069</v>
      </c>
      <c r="X20" s="23">
        <f t="shared" si="3"/>
        <v>1.9884641407307169</v>
      </c>
      <c r="Y20" s="23">
        <f t="shared" si="3"/>
        <v>24.730812584573748</v>
      </c>
      <c r="Z20">
        <v>126.99</v>
      </c>
      <c r="AA20" s="24">
        <f t="shared" si="2"/>
        <v>72.14716035182678</v>
      </c>
      <c r="AB20" s="24"/>
      <c r="AC20" s="24"/>
      <c r="AD20" s="24"/>
      <c r="AE20" s="24"/>
      <c r="AF20" s="24"/>
      <c r="AG20" s="24"/>
      <c r="AH20" s="24"/>
      <c r="AI20" s="24"/>
      <c r="AJ20">
        <v>354.03</v>
      </c>
      <c r="AK20" t="s">
        <v>27</v>
      </c>
      <c r="AL20">
        <v>35.5542</v>
      </c>
      <c r="AO20" t="e">
        <f t="shared" si="4"/>
        <v>#VALUE!</v>
      </c>
      <c r="AP20">
        <v>417.15</v>
      </c>
      <c r="AQ20" t="e">
        <f t="shared" si="5"/>
        <v>#VALUE!</v>
      </c>
      <c r="AS20">
        <v>371.8</v>
      </c>
    </row>
    <row r="21" spans="1:45" ht="12.75">
      <c r="A21" s="3">
        <v>1991</v>
      </c>
      <c r="B21" s="2">
        <v>14</v>
      </c>
      <c r="C21" s="16">
        <v>479.37</v>
      </c>
      <c r="D21" s="14">
        <v>204.98</v>
      </c>
      <c r="E21" s="13">
        <v>497.94</v>
      </c>
      <c r="F21" s="13">
        <v>215.8</v>
      </c>
      <c r="G21" s="12">
        <v>172.1</v>
      </c>
      <c r="H21" s="17">
        <v>91.07</v>
      </c>
      <c r="I21" s="17">
        <f t="shared" si="6"/>
        <v>52.18</v>
      </c>
      <c r="J21" s="17">
        <v>4.55</v>
      </c>
      <c r="K21" s="17">
        <v>21.02</v>
      </c>
      <c r="L21" s="17">
        <v>3.47</v>
      </c>
      <c r="M21" s="17">
        <v>19.26</v>
      </c>
      <c r="N21" s="17">
        <v>3.88</v>
      </c>
      <c r="O21" s="4">
        <f t="shared" si="7"/>
        <v>52.18</v>
      </c>
      <c r="P21">
        <v>1874.5</v>
      </c>
      <c r="Q21">
        <v>302</v>
      </c>
      <c r="R21" s="22">
        <f t="shared" si="0"/>
        <v>262.74</v>
      </c>
      <c r="S21" s="22">
        <f t="shared" si="1"/>
        <v>182.4503311258278</v>
      </c>
      <c r="T21" s="23">
        <f t="shared" si="3"/>
        <v>2.4938294010889295</v>
      </c>
      <c r="U21" s="23">
        <f t="shared" si="3"/>
        <v>11.520943738656989</v>
      </c>
      <c r="V21" s="23">
        <f t="shared" si="3"/>
        <v>1.901887477313975</v>
      </c>
      <c r="W21" s="23">
        <f t="shared" si="3"/>
        <v>10.556297640653359</v>
      </c>
      <c r="X21" s="23">
        <f t="shared" si="3"/>
        <v>2.126606170598911</v>
      </c>
      <c r="Y21" s="23">
        <f t="shared" si="3"/>
        <v>28.599564428312163</v>
      </c>
      <c r="Z21">
        <v>147.6</v>
      </c>
      <c r="AA21" s="24">
        <f t="shared" si="2"/>
        <v>80.89872958257713</v>
      </c>
      <c r="AB21" s="24"/>
      <c r="AC21" s="24"/>
      <c r="AD21" s="24"/>
      <c r="AE21" s="24"/>
      <c r="AF21" s="24"/>
      <c r="AG21" s="24"/>
      <c r="AH21" s="24"/>
      <c r="AI21" s="24"/>
      <c r="AJ21">
        <v>390.73</v>
      </c>
      <c r="AK21" t="s">
        <v>27</v>
      </c>
      <c r="AL21">
        <v>39.4104</v>
      </c>
      <c r="AO21" t="e">
        <f t="shared" si="4"/>
        <v>#VALUE!</v>
      </c>
      <c r="AP21">
        <v>461.27</v>
      </c>
      <c r="AQ21" t="e">
        <f t="shared" si="5"/>
        <v>#VALUE!</v>
      </c>
      <c r="AS21">
        <v>414.6</v>
      </c>
    </row>
    <row r="22" spans="1:45" ht="12.75">
      <c r="A22" s="3">
        <v>1992</v>
      </c>
      <c r="B22" s="2">
        <v>14</v>
      </c>
      <c r="C22" s="16">
        <v>572.55</v>
      </c>
      <c r="D22" s="14">
        <v>201.62</v>
      </c>
      <c r="E22" s="13">
        <v>646.19</v>
      </c>
      <c r="F22" s="13">
        <v>227.9</v>
      </c>
      <c r="G22" s="12">
        <v>182</v>
      </c>
      <c r="H22" s="17">
        <v>125.36</v>
      </c>
      <c r="I22" s="17">
        <f t="shared" si="6"/>
        <v>71.75</v>
      </c>
      <c r="J22" s="17">
        <v>3.82</v>
      </c>
      <c r="K22" s="17">
        <v>29.51</v>
      </c>
      <c r="L22" s="17">
        <v>3.99</v>
      </c>
      <c r="M22" s="17">
        <v>28.12</v>
      </c>
      <c r="N22" s="17">
        <v>6.31</v>
      </c>
      <c r="O22" s="4">
        <f t="shared" si="7"/>
        <v>71.75</v>
      </c>
      <c r="P22">
        <v>1870.4</v>
      </c>
      <c r="Q22">
        <v>348.5</v>
      </c>
      <c r="R22" s="22">
        <f t="shared" si="0"/>
        <v>303.195</v>
      </c>
      <c r="S22" s="22">
        <f t="shared" si="1"/>
        <v>188.83886607628753</v>
      </c>
      <c r="T22" s="23">
        <f t="shared" si="3"/>
        <v>2.0228886560125754</v>
      </c>
      <c r="U22" s="23">
        <f t="shared" si="3"/>
        <v>15.62707964369924</v>
      </c>
      <c r="V22" s="23">
        <f t="shared" si="3"/>
        <v>2.112912496725177</v>
      </c>
      <c r="W22" s="23">
        <f t="shared" si="3"/>
        <v>14.891002357872676</v>
      </c>
      <c r="X22" s="23">
        <f t="shared" si="3"/>
        <v>3.3414731464500913</v>
      </c>
      <c r="Y22" s="23">
        <f t="shared" si="3"/>
        <v>37.99535630075976</v>
      </c>
      <c r="Z22">
        <v>219.5</v>
      </c>
      <c r="AA22" s="24">
        <f t="shared" si="2"/>
        <v>116.23666492009433</v>
      </c>
      <c r="AB22" s="24"/>
      <c r="AC22" s="24"/>
      <c r="AD22" s="24"/>
      <c r="AE22" s="24"/>
      <c r="AF22" s="24"/>
      <c r="AG22" s="24"/>
      <c r="AH22" s="24"/>
      <c r="AI22" s="24"/>
      <c r="AJ22">
        <v>465.9</v>
      </c>
      <c r="AK22" t="s">
        <v>27</v>
      </c>
      <c r="AL22">
        <v>44.534</v>
      </c>
      <c r="AO22" t="e">
        <f t="shared" si="4"/>
        <v>#VALUE!</v>
      </c>
      <c r="AP22">
        <v>557.98</v>
      </c>
      <c r="AQ22" t="e">
        <f t="shared" si="5"/>
        <v>#VALUE!</v>
      </c>
      <c r="AS22">
        <v>589.1</v>
      </c>
    </row>
    <row r="23" spans="1:45" ht="12.75">
      <c r="A23" s="3">
        <v>1993</v>
      </c>
      <c r="B23" s="2">
        <v>14</v>
      </c>
      <c r="C23" s="16">
        <v>723.04</v>
      </c>
      <c r="D23" s="14">
        <v>205.63</v>
      </c>
      <c r="E23" s="13">
        <v>974.06</v>
      </c>
      <c r="F23" s="13">
        <v>253.2</v>
      </c>
      <c r="G23" s="12">
        <v>208.5</v>
      </c>
      <c r="H23" s="17">
        <v>185.5</v>
      </c>
      <c r="I23" s="17">
        <f t="shared" si="6"/>
        <v>111.01</v>
      </c>
      <c r="J23" s="17">
        <v>3.53</v>
      </c>
      <c r="K23" s="17">
        <v>41.48</v>
      </c>
      <c r="L23" s="17">
        <v>12.12</v>
      </c>
      <c r="M23" s="17">
        <v>45.68</v>
      </c>
      <c r="N23" s="17">
        <v>8.2</v>
      </c>
      <c r="O23" s="4">
        <f t="shared" si="7"/>
        <v>111.01</v>
      </c>
      <c r="P23">
        <v>1903.7</v>
      </c>
      <c r="Q23">
        <v>409.1</v>
      </c>
      <c r="R23" s="22">
        <f t="shared" si="0"/>
        <v>355.91700000000003</v>
      </c>
      <c r="S23" s="22">
        <f t="shared" si="1"/>
        <v>203.14848686631996</v>
      </c>
      <c r="T23" s="23">
        <f t="shared" si="3"/>
        <v>1.7376452340119495</v>
      </c>
      <c r="U23" s="23">
        <f t="shared" si="3"/>
        <v>20.418562126576674</v>
      </c>
      <c r="V23" s="23">
        <f t="shared" si="3"/>
        <v>5.966079387032528</v>
      </c>
      <c r="W23" s="23">
        <f t="shared" si="3"/>
        <v>22.486015379508743</v>
      </c>
      <c r="X23" s="23">
        <f t="shared" si="3"/>
        <v>4.036456350962602</v>
      </c>
      <c r="Y23" s="23">
        <f t="shared" si="3"/>
        <v>54.644758478092506</v>
      </c>
      <c r="Z23">
        <v>298.34</v>
      </c>
      <c r="AA23" s="24">
        <f t="shared" si="2"/>
        <v>146.85809606660766</v>
      </c>
      <c r="AB23" s="24">
        <v>60.81</v>
      </c>
      <c r="AC23" s="24">
        <f aca="true" t="shared" si="8" ref="AC23:AC28">AB23/$S23*100</f>
        <v>29.933769597809253</v>
      </c>
      <c r="AD23" s="24">
        <f aca="true" t="shared" si="9" ref="AD23:AD28">AA23-AC23</f>
        <v>116.9243264687984</v>
      </c>
      <c r="AE23" s="24"/>
      <c r="AF23" s="24"/>
      <c r="AG23" s="24"/>
      <c r="AH23" s="24"/>
      <c r="AI23" s="24"/>
      <c r="AO23">
        <f t="shared" si="4"/>
        <v>0</v>
      </c>
      <c r="AQ23">
        <f t="shared" si="5"/>
        <v>0</v>
      </c>
      <c r="AS23">
        <v>705.7</v>
      </c>
    </row>
    <row r="24" spans="1:45" ht="12.75">
      <c r="A24" s="3">
        <v>1994</v>
      </c>
      <c r="B24" s="2">
        <v>14</v>
      </c>
      <c r="C24" s="16">
        <v>948.16</v>
      </c>
      <c r="D24" s="14">
        <v>219.2</v>
      </c>
      <c r="E24" s="13">
        <v>1570.87</v>
      </c>
      <c r="F24" s="13">
        <v>313.7</v>
      </c>
      <c r="G24" s="12">
        <v>264.6</v>
      </c>
      <c r="H24" s="17">
        <v>237.45</v>
      </c>
      <c r="I24" s="17">
        <f t="shared" si="6"/>
        <v>141.52</v>
      </c>
      <c r="J24" s="17">
        <v>8.46</v>
      </c>
      <c r="K24" s="17">
        <v>49.81</v>
      </c>
      <c r="L24" s="17">
        <v>12</v>
      </c>
      <c r="M24" s="17">
        <v>57.84</v>
      </c>
      <c r="N24" s="17">
        <v>13.41</v>
      </c>
      <c r="O24" s="4">
        <f t="shared" si="7"/>
        <v>141.52</v>
      </c>
      <c r="P24">
        <v>2007.7</v>
      </c>
      <c r="Q24">
        <v>482.7</v>
      </c>
      <c r="R24" s="22">
        <f t="shared" si="0"/>
        <v>419.949</v>
      </c>
      <c r="S24" s="22">
        <f t="shared" si="1"/>
        <v>225.77979707059663</v>
      </c>
      <c r="T24" s="23">
        <f t="shared" si="3"/>
        <v>3.7470137318596026</v>
      </c>
      <c r="U24" s="23">
        <f t="shared" si="3"/>
        <v>22.061318437816407</v>
      </c>
      <c r="V24" s="23">
        <f t="shared" si="3"/>
        <v>5.3149130948363155</v>
      </c>
      <c r="W24" s="23">
        <f t="shared" si="3"/>
        <v>25.61788111711104</v>
      </c>
      <c r="X24" s="23">
        <f t="shared" si="3"/>
        <v>5.939415383479583</v>
      </c>
      <c r="Y24" s="23">
        <f t="shared" si="3"/>
        <v>62.68054176510295</v>
      </c>
      <c r="Z24">
        <v>368.62</v>
      </c>
      <c r="AA24" s="24">
        <f t="shared" si="2"/>
        <v>163.26527208488022</v>
      </c>
      <c r="AB24" s="24">
        <v>97.04</v>
      </c>
      <c r="AC24" s="24">
        <f t="shared" si="8"/>
        <v>42.979930560243005</v>
      </c>
      <c r="AD24" s="24">
        <f t="shared" si="9"/>
        <v>120.28534152463722</v>
      </c>
      <c r="AE24" s="24"/>
      <c r="AF24" s="24"/>
      <c r="AG24" s="24"/>
      <c r="AH24" s="24"/>
      <c r="AI24" s="24"/>
      <c r="AS24">
        <v>870.8</v>
      </c>
    </row>
    <row r="25" spans="1:45" ht="12.75">
      <c r="A25" s="3">
        <v>1995</v>
      </c>
      <c r="B25" s="2">
        <v>14</v>
      </c>
      <c r="C25" s="16">
        <v>1205.11</v>
      </c>
      <c r="D25" s="14">
        <v>219.76</v>
      </c>
      <c r="E25" s="13">
        <v>2269.06</v>
      </c>
      <c r="F25" s="13">
        <v>363.6</v>
      </c>
      <c r="G25" s="12">
        <v>309.3</v>
      </c>
      <c r="H25" s="17">
        <v>284.18</v>
      </c>
      <c r="I25" s="17">
        <f t="shared" si="6"/>
        <v>156.54</v>
      </c>
      <c r="J25" s="17">
        <v>11.16</v>
      </c>
      <c r="K25" s="17">
        <v>37.43</v>
      </c>
      <c r="L25" s="17">
        <v>16.52</v>
      </c>
      <c r="M25" s="17">
        <v>75.03</v>
      </c>
      <c r="N25" s="17">
        <v>16.4</v>
      </c>
      <c r="O25" s="4">
        <f t="shared" si="7"/>
        <v>156.54</v>
      </c>
      <c r="P25">
        <v>2100.5</v>
      </c>
      <c r="Q25">
        <v>551.2</v>
      </c>
      <c r="R25" s="22">
        <f t="shared" si="0"/>
        <v>479.54400000000004</v>
      </c>
      <c r="S25" s="22">
        <f t="shared" si="1"/>
        <v>251.3033214887476</v>
      </c>
      <c r="T25" s="23">
        <f t="shared" si="3"/>
        <v>4.440848586436094</v>
      </c>
      <c r="U25" s="23">
        <f t="shared" si="3"/>
        <v>14.894351486586288</v>
      </c>
      <c r="V25" s="23">
        <f t="shared" si="3"/>
        <v>6.573729269527264</v>
      </c>
      <c r="W25" s="23">
        <f t="shared" si="3"/>
        <v>29.856350308270617</v>
      </c>
      <c r="X25" s="23">
        <f t="shared" si="3"/>
        <v>6.525978209458058</v>
      </c>
      <c r="Y25" s="23">
        <f t="shared" si="3"/>
        <v>62.29125786027833</v>
      </c>
      <c r="Z25">
        <v>444.93</v>
      </c>
      <c r="AA25" s="24">
        <f t="shared" si="2"/>
        <v>177.048992971596</v>
      </c>
      <c r="AB25" s="24">
        <v>126.055</v>
      </c>
      <c r="AC25" s="24">
        <f t="shared" si="8"/>
        <v>50.1604989751973</v>
      </c>
      <c r="AD25" s="24">
        <f t="shared" si="9"/>
        <v>126.8884939963987</v>
      </c>
      <c r="AE25" s="24"/>
      <c r="AF25" s="24"/>
      <c r="AG25" s="24"/>
      <c r="AH25" s="24"/>
      <c r="AI25" s="24"/>
      <c r="AS25">
        <v>981.4</v>
      </c>
    </row>
    <row r="26" spans="1:45" ht="12.75">
      <c r="A26" s="3">
        <v>1996</v>
      </c>
      <c r="B26" s="2">
        <v>14</v>
      </c>
      <c r="C26" s="16">
        <v>1517.26</v>
      </c>
      <c r="D26" s="14">
        <v>368.6</v>
      </c>
      <c r="E26" s="13">
        <v>1335.57</v>
      </c>
      <c r="F26" s="13">
        <v>387.5</v>
      </c>
      <c r="G26" s="12">
        <v>335.2</v>
      </c>
      <c r="H26" s="17">
        <v>317.32</v>
      </c>
      <c r="I26" s="17">
        <v>199.92</v>
      </c>
      <c r="J26" s="17">
        <v>12.39</v>
      </c>
      <c r="K26" s="17">
        <v>49.13</v>
      </c>
      <c r="L26" s="17">
        <v>14.06</v>
      </c>
      <c r="M26" s="17">
        <v>96.38</v>
      </c>
      <c r="N26" s="17">
        <v>27.96</v>
      </c>
      <c r="O26" s="4">
        <f t="shared" si="7"/>
        <v>199.92</v>
      </c>
      <c r="P26">
        <v>2107.2</v>
      </c>
      <c r="Q26">
        <v>624</v>
      </c>
      <c r="R26" s="22">
        <f t="shared" si="0"/>
        <v>542.88</v>
      </c>
      <c r="S26" s="22">
        <f t="shared" si="1"/>
        <v>279.4834954317713</v>
      </c>
      <c r="T26" s="23">
        <f t="shared" si="3"/>
        <v>4.433177701910022</v>
      </c>
      <c r="U26" s="23">
        <f t="shared" si="3"/>
        <v>17.578855568590747</v>
      </c>
      <c r="V26" s="23">
        <f t="shared" si="3"/>
        <v>5.030708514031873</v>
      </c>
      <c r="W26" s="23">
        <f t="shared" si="3"/>
        <v>34.48504171994253</v>
      </c>
      <c r="X26" s="23">
        <f t="shared" si="3"/>
        <v>10.00416856702213</v>
      </c>
      <c r="Y26" s="23">
        <f t="shared" si="3"/>
        <v>71.5319520714973</v>
      </c>
      <c r="Z26">
        <v>529.49</v>
      </c>
      <c r="AA26" s="24">
        <f t="shared" si="2"/>
        <v>189.45304773077785</v>
      </c>
      <c r="AB26" s="24">
        <v>155.07</v>
      </c>
      <c r="AC26" s="24">
        <f t="shared" si="8"/>
        <v>55.484492835769736</v>
      </c>
      <c r="AD26" s="24">
        <f t="shared" si="9"/>
        <v>133.9685548950081</v>
      </c>
      <c r="AE26" s="24"/>
      <c r="AF26" s="24"/>
      <c r="AG26" s="24"/>
      <c r="AH26" s="24"/>
      <c r="AI26" s="24"/>
      <c r="AS26">
        <v>1044.2</v>
      </c>
    </row>
    <row r="27" spans="1:45" ht="12.75">
      <c r="A27" s="3">
        <v>1997</v>
      </c>
      <c r="B27" s="2">
        <v>14</v>
      </c>
      <c r="C27" s="16">
        <v>1715.18</v>
      </c>
      <c r="D27" s="14">
        <v>549.8</v>
      </c>
      <c r="E27" s="13">
        <v>1573.13</v>
      </c>
      <c r="F27" s="13">
        <v>386</v>
      </c>
      <c r="G27" s="12">
        <v>342</v>
      </c>
      <c r="H27" s="17">
        <v>377.47</v>
      </c>
      <c r="I27" s="17">
        <v>377.45</v>
      </c>
      <c r="J27" s="17">
        <v>13.7</v>
      </c>
      <c r="K27" s="17">
        <v>88</v>
      </c>
      <c r="L27" s="17">
        <v>9.75</v>
      </c>
      <c r="M27" s="17">
        <v>228.15</v>
      </c>
      <c r="N27" s="17">
        <v>37.85</v>
      </c>
      <c r="O27" s="4">
        <f t="shared" si="7"/>
        <v>377.45000000000005</v>
      </c>
      <c r="P27">
        <v>2120.6</v>
      </c>
      <c r="Q27">
        <v>694.5</v>
      </c>
      <c r="R27" s="22">
        <f t="shared" si="0"/>
        <v>604.215</v>
      </c>
      <c r="S27" s="22">
        <f t="shared" si="1"/>
        <v>283.86915253676256</v>
      </c>
      <c r="T27" s="23">
        <f t="shared" si="3"/>
        <v>4.826167224431255</v>
      </c>
      <c r="U27" s="23">
        <f t="shared" si="3"/>
        <v>31.00019822992339</v>
      </c>
      <c r="V27" s="23">
        <f t="shared" si="3"/>
        <v>3.434681053883558</v>
      </c>
      <c r="W27" s="23">
        <f t="shared" si="3"/>
        <v>80.37153666087525</v>
      </c>
      <c r="X27" s="23">
        <f t="shared" si="3"/>
        <v>13.333607988665912</v>
      </c>
      <c r="Y27" s="23">
        <f t="shared" si="3"/>
        <v>132.96619115777938</v>
      </c>
      <c r="Z27">
        <v>644.29</v>
      </c>
      <c r="AA27" s="24">
        <f t="shared" si="2"/>
        <v>226.96724679042433</v>
      </c>
      <c r="AB27" s="24">
        <v>209.89</v>
      </c>
      <c r="AC27" s="24">
        <f t="shared" si="8"/>
        <v>73.93899552816615</v>
      </c>
      <c r="AD27" s="24">
        <f t="shared" si="9"/>
        <v>153.02825126225818</v>
      </c>
      <c r="AE27" s="24"/>
      <c r="AF27" s="24"/>
      <c r="AG27" s="24"/>
      <c r="AH27" s="24"/>
      <c r="AI27" s="24"/>
      <c r="AS27">
        <v>1224.8</v>
      </c>
    </row>
    <row r="28" spans="1:45" ht="12.75">
      <c r="A28" s="3">
        <v>1998</v>
      </c>
      <c r="B28" s="2">
        <v>14</v>
      </c>
      <c r="C28" s="16">
        <v>1851.98</v>
      </c>
      <c r="D28" s="14">
        <v>548.8</v>
      </c>
      <c r="E28" s="13">
        <v>1673.49</v>
      </c>
      <c r="F28" s="13">
        <v>381.3</v>
      </c>
      <c r="G28" s="12">
        <v>345.4</v>
      </c>
      <c r="H28" s="17">
        <v>459.49</v>
      </c>
      <c r="I28" s="17">
        <v>454.77</v>
      </c>
      <c r="J28" s="17">
        <v>22.81</v>
      </c>
      <c r="K28" s="17">
        <v>89.45</v>
      </c>
      <c r="L28" s="17">
        <v>23.91</v>
      </c>
      <c r="M28" s="17">
        <v>269.9</v>
      </c>
      <c r="N28" s="17">
        <v>53.42</v>
      </c>
      <c r="O28" s="4">
        <f t="shared" si="7"/>
        <v>459.49</v>
      </c>
      <c r="P28">
        <v>2094.3</v>
      </c>
      <c r="Q28">
        <v>750.8</v>
      </c>
      <c r="R28" s="22">
        <f t="shared" si="0"/>
        <v>653.1959999999999</v>
      </c>
      <c r="S28" s="22">
        <f t="shared" si="1"/>
        <v>283.52592483726175</v>
      </c>
      <c r="T28" s="23">
        <f t="shared" si="3"/>
        <v>8.04511968811758</v>
      </c>
      <c r="U28" s="23">
        <f t="shared" si="3"/>
        <v>31.549143187291435</v>
      </c>
      <c r="V28" s="23">
        <f t="shared" si="3"/>
        <v>8.433091264484496</v>
      </c>
      <c r="W28" s="23">
        <f t="shared" si="3"/>
        <v>95.19411678311859</v>
      </c>
      <c r="X28" s="23">
        <f t="shared" si="3"/>
        <v>18.841310554109654</v>
      </c>
      <c r="Y28" s="23">
        <f t="shared" si="3"/>
        <v>162.06278147712177</v>
      </c>
      <c r="Z28">
        <v>702.45</v>
      </c>
      <c r="AA28" s="24">
        <f t="shared" si="2"/>
        <v>247.75512165358157</v>
      </c>
      <c r="AB28" s="24">
        <v>251.6</v>
      </c>
      <c r="AC28" s="24">
        <f t="shared" si="8"/>
        <v>88.73968055810536</v>
      </c>
      <c r="AD28" s="24">
        <f t="shared" si="9"/>
        <v>159.0154410954762</v>
      </c>
      <c r="AE28" s="24"/>
      <c r="AF28" s="24"/>
      <c r="AG28" s="24"/>
      <c r="AH28" s="24"/>
      <c r="AI28" s="24"/>
      <c r="AS28">
        <v>1344.8</v>
      </c>
    </row>
    <row r="29" spans="1:9" ht="12.75">
      <c r="A29" s="3"/>
      <c r="B29" s="3"/>
      <c r="C29" s="3"/>
      <c r="D29" s="3"/>
      <c r="E29" s="3"/>
      <c r="F29" s="3"/>
      <c r="G29" s="6"/>
      <c r="H29" s="4"/>
      <c r="I29" s="4"/>
    </row>
    <row r="30" spans="1:9" ht="12.75">
      <c r="A30" s="3" t="s">
        <v>22</v>
      </c>
      <c r="B30" s="6" t="s">
        <v>23</v>
      </c>
      <c r="C30" s="3"/>
      <c r="D30" s="3"/>
      <c r="E30" s="3"/>
      <c r="F30" s="3"/>
      <c r="G30" s="3"/>
      <c r="H30" s="4"/>
      <c r="I30" s="4"/>
    </row>
    <row r="31" spans="1:9" ht="12.75">
      <c r="A31" s="3"/>
      <c r="B31" s="6" t="s">
        <v>24</v>
      </c>
      <c r="C31" s="3"/>
      <c r="D31" s="3"/>
      <c r="E31" s="3"/>
      <c r="F31" s="3"/>
      <c r="G31" s="7"/>
      <c r="H31" s="4"/>
      <c r="I31" s="4"/>
    </row>
    <row r="32" spans="1:7" ht="12.75">
      <c r="A32" s="3"/>
      <c r="B32" s="6" t="s">
        <v>25</v>
      </c>
      <c r="C32" s="3"/>
      <c r="D32" s="3"/>
      <c r="E32" s="3"/>
      <c r="F32" s="3"/>
      <c r="G32" s="3"/>
    </row>
    <row r="33" spans="1:7" ht="12.75">
      <c r="A33" s="3"/>
      <c r="B33" s="3"/>
      <c r="C33" s="3"/>
      <c r="D33" s="3"/>
      <c r="E33" s="3"/>
      <c r="F33" s="3"/>
      <c r="G33" s="3"/>
    </row>
    <row r="34" spans="1:15" ht="12.75">
      <c r="A34" s="3"/>
      <c r="B34" s="3"/>
      <c r="C34" s="3"/>
      <c r="D34" s="3"/>
      <c r="E34" s="3"/>
      <c r="F34" s="3"/>
      <c r="G34" s="3"/>
      <c r="H34" s="3"/>
      <c r="I34" s="3"/>
      <c r="J34" s="8"/>
      <c r="K34" s="8"/>
      <c r="L34" s="8"/>
      <c r="M34" s="8"/>
      <c r="N34" s="8"/>
      <c r="O34" s="3"/>
    </row>
    <row r="35" spans="1:15" ht="12.75">
      <c r="A35" s="3"/>
      <c r="B35" s="3"/>
      <c r="C35" s="3"/>
      <c r="D35" s="3"/>
      <c r="E35" s="3"/>
      <c r="F35" s="3"/>
      <c r="G35" s="3"/>
      <c r="H35" s="3"/>
      <c r="I35" s="3"/>
      <c r="J35" s="8"/>
      <c r="K35" s="8"/>
      <c r="L35" s="8"/>
      <c r="M35" s="8"/>
      <c r="N35" s="8"/>
      <c r="O35" s="3"/>
    </row>
    <row r="36" spans="1:15" ht="12.75">
      <c r="A36" s="3"/>
      <c r="B36" s="3"/>
      <c r="C36" s="3"/>
      <c r="D36" s="3"/>
      <c r="E36" s="3"/>
      <c r="F36" s="3"/>
      <c r="H36" s="3"/>
      <c r="I36" s="3"/>
      <c r="J36" s="8"/>
      <c r="K36" s="8"/>
      <c r="L36" s="8"/>
      <c r="M36" s="8"/>
      <c r="N36" s="8"/>
      <c r="O36" s="3"/>
    </row>
    <row r="37" spans="1:15" ht="12.75">
      <c r="A37" s="3"/>
      <c r="B37" s="3"/>
      <c r="C37" s="3"/>
      <c r="D37" s="3"/>
      <c r="E37" s="3"/>
      <c r="F37" s="3"/>
      <c r="H37" s="3"/>
      <c r="I37" s="3"/>
      <c r="J37" s="8"/>
      <c r="K37" s="8"/>
      <c r="L37" s="8"/>
      <c r="M37" s="8"/>
      <c r="N37" s="8"/>
      <c r="O37" s="3"/>
    </row>
    <row r="38" spans="1:15" ht="12.75">
      <c r="A38" s="3"/>
      <c r="B38" s="3"/>
      <c r="C38" s="3"/>
      <c r="D38" s="3"/>
      <c r="E38" s="3"/>
      <c r="F38" s="3"/>
      <c r="H38" s="3"/>
      <c r="I38" s="3"/>
      <c r="J38" s="8"/>
      <c r="K38" s="8"/>
      <c r="L38" s="8"/>
      <c r="M38" s="8"/>
      <c r="N38" s="8"/>
      <c r="O38" s="3"/>
    </row>
    <row r="39" spans="1:15" ht="12.75">
      <c r="A39" s="3"/>
      <c r="B39" s="3"/>
      <c r="C39" s="3"/>
      <c r="D39" s="3"/>
      <c r="E39" s="3"/>
      <c r="F39" s="3"/>
      <c r="H39" s="3"/>
      <c r="I39" s="3"/>
      <c r="J39" s="8"/>
      <c r="K39" s="8"/>
      <c r="L39" s="8"/>
      <c r="M39" s="8"/>
      <c r="N39" s="8"/>
      <c r="O39" s="3"/>
    </row>
    <row r="40" spans="1:15" ht="12.75">
      <c r="A40" s="3"/>
      <c r="B40" s="3"/>
      <c r="C40" s="3"/>
      <c r="D40" s="3"/>
      <c r="E40" s="3"/>
      <c r="F40" s="3"/>
      <c r="G40" s="3"/>
      <c r="H40" s="3"/>
      <c r="I40" s="3"/>
      <c r="J40" s="8"/>
      <c r="K40" s="8"/>
      <c r="L40" s="8"/>
      <c r="M40" s="8"/>
      <c r="N40" s="8"/>
      <c r="O40" s="3"/>
    </row>
    <row r="41" spans="1:15" ht="12.75">
      <c r="A41" s="3"/>
      <c r="B41" s="3"/>
      <c r="C41" s="3"/>
      <c r="D41" s="3"/>
      <c r="E41" s="3"/>
      <c r="F41" s="3"/>
      <c r="G41" s="3"/>
      <c r="H41" s="3"/>
      <c r="I41" s="3"/>
      <c r="J41" s="8"/>
      <c r="K41" s="8"/>
      <c r="L41" s="8"/>
      <c r="M41" s="8"/>
      <c r="N41" s="8"/>
      <c r="O41" s="3"/>
    </row>
    <row r="42" spans="1:15" ht="12.75">
      <c r="A42" s="3"/>
      <c r="B42" s="3"/>
      <c r="C42" s="3"/>
      <c r="D42" s="3"/>
      <c r="E42" s="3"/>
      <c r="F42" s="3"/>
      <c r="G42" s="3"/>
      <c r="H42" s="3"/>
      <c r="I42" s="3"/>
      <c r="J42" s="8"/>
      <c r="K42" s="8"/>
      <c r="L42" s="8"/>
      <c r="M42" s="8"/>
      <c r="N42" s="8"/>
      <c r="O42" s="3"/>
    </row>
    <row r="43" spans="1:15" ht="12.75">
      <c r="A43" s="3"/>
      <c r="B43" s="3"/>
      <c r="C43" s="3"/>
      <c r="D43" s="3"/>
      <c r="E43" s="3"/>
      <c r="F43" s="3"/>
      <c r="G43" s="3"/>
      <c r="H43" s="3"/>
      <c r="I43" s="3"/>
      <c r="J43" s="8"/>
      <c r="K43" s="8"/>
      <c r="L43" s="8"/>
      <c r="M43" s="8"/>
      <c r="N43" s="8"/>
      <c r="O43" s="3"/>
    </row>
    <row r="44" spans="1:15" ht="12.75">
      <c r="A44" s="3"/>
      <c r="B44" s="3"/>
      <c r="C44" s="3"/>
      <c r="D44" s="3"/>
      <c r="E44" s="3"/>
      <c r="F44" s="3"/>
      <c r="G44" s="3"/>
      <c r="H44" s="3"/>
      <c r="I44" s="3"/>
      <c r="J44" s="8"/>
      <c r="K44" s="8"/>
      <c r="L44" s="8"/>
      <c r="M44" s="8"/>
      <c r="N44" s="8"/>
      <c r="O44" s="3"/>
    </row>
    <row r="45" spans="1:15" ht="12.75">
      <c r="A45" s="3"/>
      <c r="B45" s="3"/>
      <c r="C45" s="3"/>
      <c r="D45" s="3"/>
      <c r="E45" s="3"/>
      <c r="F45" s="3"/>
      <c r="G45" s="3"/>
      <c r="H45" s="3"/>
      <c r="I45" s="3"/>
      <c r="J45" s="8"/>
      <c r="K45" s="8"/>
      <c r="L45" s="8"/>
      <c r="M45" s="8"/>
      <c r="N45" s="8"/>
      <c r="O45" s="3"/>
    </row>
    <row r="46" spans="1:15" ht="12.75">
      <c r="A46" s="3"/>
      <c r="B46" s="3"/>
      <c r="C46" s="3"/>
      <c r="D46" s="3"/>
      <c r="E46" s="3"/>
      <c r="F46" s="3"/>
      <c r="G46" s="3"/>
      <c r="H46" s="3"/>
      <c r="I46" s="3"/>
      <c r="J46" s="8"/>
      <c r="K46" s="8"/>
      <c r="L46" s="8"/>
      <c r="M46" s="8"/>
      <c r="N46" s="8"/>
      <c r="O46" s="3"/>
    </row>
    <row r="47" spans="1:13" ht="12.75">
      <c r="A47" s="3"/>
      <c r="B47" s="3"/>
      <c r="C47" s="3"/>
      <c r="D47" s="3"/>
      <c r="E47" s="3"/>
      <c r="F47" s="3"/>
      <c r="G47" s="3"/>
      <c r="H47" s="5"/>
      <c r="I47" s="5"/>
      <c r="J47" s="4"/>
      <c r="K47" s="4"/>
      <c r="L47" s="4"/>
      <c r="M47" s="4"/>
    </row>
    <row r="48" spans="1:13" ht="12.75">
      <c r="A48" s="3"/>
      <c r="B48" s="3"/>
      <c r="C48" s="3"/>
      <c r="D48" s="3"/>
      <c r="E48" s="3"/>
      <c r="F48" s="3"/>
      <c r="G48" s="3"/>
      <c r="H48" s="5"/>
      <c r="I48" s="5"/>
      <c r="J48" s="4"/>
      <c r="K48" s="4"/>
      <c r="L48" s="4"/>
      <c r="M48" s="4"/>
    </row>
    <row r="49" spans="1:14" ht="12.75">
      <c r="A49" s="3"/>
      <c r="B49" s="6"/>
      <c r="C49" s="3"/>
      <c r="D49" s="3"/>
      <c r="E49" s="3"/>
      <c r="F49" s="3"/>
      <c r="G49" s="6"/>
      <c r="H49" s="5"/>
      <c r="I49" s="5"/>
      <c r="J49" s="4"/>
      <c r="K49" s="4"/>
      <c r="L49" s="4"/>
      <c r="M49" s="4"/>
      <c r="N49" s="6"/>
    </row>
    <row r="50" spans="1:13" ht="12.75">
      <c r="A50" s="3"/>
      <c r="B50" s="6"/>
      <c r="C50" s="3"/>
      <c r="D50" s="3"/>
      <c r="E50" s="3"/>
      <c r="F50" s="3"/>
      <c r="G50" s="6"/>
      <c r="H50" s="5"/>
      <c r="I50" s="5"/>
      <c r="J50" s="4"/>
      <c r="K50" s="4"/>
      <c r="L50" s="4"/>
      <c r="M50" s="4"/>
    </row>
    <row r="51" spans="1:13" ht="12.75">
      <c r="A51" s="3"/>
      <c r="B51" s="6"/>
      <c r="C51" s="3"/>
      <c r="D51" s="3"/>
      <c r="E51" s="3"/>
      <c r="F51" s="3"/>
      <c r="G51" s="6"/>
      <c r="H51" s="5"/>
      <c r="I51" s="5"/>
      <c r="J51" s="4"/>
      <c r="K51" s="4"/>
      <c r="L51" s="4"/>
      <c r="M51" s="4"/>
    </row>
    <row r="52" spans="1:13" ht="12.75">
      <c r="A52" s="3"/>
      <c r="B52" s="3"/>
      <c r="C52" s="3"/>
      <c r="D52" s="3"/>
      <c r="E52" s="3"/>
      <c r="F52" s="3"/>
      <c r="G52" s="3"/>
      <c r="H52" s="5"/>
      <c r="I52" s="5"/>
      <c r="J52" s="4"/>
      <c r="K52" s="4"/>
      <c r="L52" s="4"/>
      <c r="M52" s="4"/>
    </row>
    <row r="53" spans="1:13" ht="12.75">
      <c r="A53" s="3"/>
      <c r="B53" s="3"/>
      <c r="C53" s="3"/>
      <c r="D53" s="3"/>
      <c r="E53" s="3"/>
      <c r="F53" s="3"/>
      <c r="G53" s="3"/>
      <c r="H53" s="5"/>
      <c r="I53" s="5"/>
      <c r="J53" s="4"/>
      <c r="K53" s="4"/>
      <c r="L53" s="4"/>
      <c r="M53" s="4"/>
    </row>
    <row r="54" spans="1:13" ht="12.75">
      <c r="A54" s="3"/>
      <c r="B54" s="3"/>
      <c r="C54" s="3"/>
      <c r="D54" s="3"/>
      <c r="E54" s="3"/>
      <c r="F54" s="3"/>
      <c r="G54" s="3"/>
      <c r="H54" s="5"/>
      <c r="I54" s="5"/>
      <c r="J54" s="4"/>
      <c r="K54" s="4"/>
      <c r="L54" s="4"/>
      <c r="M54" s="4"/>
    </row>
    <row r="55" spans="1:13" ht="12.75">
      <c r="A55" s="3"/>
      <c r="B55" s="3"/>
      <c r="C55" s="3"/>
      <c r="D55" s="3"/>
      <c r="E55" s="3"/>
      <c r="F55" s="3"/>
      <c r="G55" s="3"/>
      <c r="H55" s="5"/>
      <c r="I55" s="5"/>
      <c r="J55" s="4"/>
      <c r="K55" s="4"/>
      <c r="L55" s="4"/>
      <c r="M55" s="4"/>
    </row>
    <row r="56" spans="1:13" ht="12.75">
      <c r="A56" s="3"/>
      <c r="B56" s="3"/>
      <c r="C56" s="3"/>
      <c r="D56" s="3"/>
      <c r="E56" s="3"/>
      <c r="F56" s="3"/>
      <c r="G56" s="3"/>
      <c r="H56" s="5"/>
      <c r="I56" s="5"/>
      <c r="J56" s="4"/>
      <c r="K56" s="4"/>
      <c r="L56" s="4"/>
      <c r="M56" s="4"/>
    </row>
    <row r="57" spans="1:13" ht="12.75">
      <c r="A57" s="3"/>
      <c r="B57" s="3"/>
      <c r="C57" s="3"/>
      <c r="D57" s="3"/>
      <c r="E57" s="3"/>
      <c r="F57" s="3"/>
      <c r="G57" s="3"/>
      <c r="H57" s="5"/>
      <c r="I57" s="5"/>
      <c r="J57" s="4"/>
      <c r="K57" s="4"/>
      <c r="L57" s="4"/>
      <c r="M57" s="4"/>
    </row>
    <row r="58" spans="1:13" ht="12.75">
      <c r="A58" s="3"/>
      <c r="B58" s="3"/>
      <c r="C58" s="3"/>
      <c r="D58" s="3"/>
      <c r="E58" s="3"/>
      <c r="F58" s="3"/>
      <c r="G58" s="3"/>
      <c r="H58" s="5"/>
      <c r="I58" s="5"/>
      <c r="J58" s="4"/>
      <c r="K58" s="4"/>
      <c r="L58" s="4"/>
      <c r="M58" s="4"/>
    </row>
    <row r="59" spans="1:13" ht="12.75">
      <c r="A59" s="3"/>
      <c r="B59" s="3"/>
      <c r="C59" s="3"/>
      <c r="D59" s="3"/>
      <c r="E59" s="3"/>
      <c r="F59" s="3"/>
      <c r="G59" s="3"/>
      <c r="H59" s="5"/>
      <c r="I59" s="5"/>
      <c r="J59" s="4"/>
      <c r="K59" s="4"/>
      <c r="L59" s="4"/>
      <c r="M59" s="4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 University of Hong Kong</dc:creator>
  <cp:keywords/>
  <dc:description/>
  <cp:lastModifiedBy>efdata</cp:lastModifiedBy>
  <dcterms:created xsi:type="dcterms:W3CDTF">2002-03-12T12:44:58Z</dcterms:created>
  <dcterms:modified xsi:type="dcterms:W3CDTF">2005-08-19T08:41:54Z</dcterms:modified>
  <cp:category/>
  <cp:version/>
  <cp:contentType/>
  <cp:contentStatus/>
</cp:coreProperties>
</file>