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tabRatio="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Z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6.p28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<sst xmlns="http://schemas.openxmlformats.org/spreadsheetml/2006/main" count="363" uniqueCount="70">
  <si>
    <t>The Economic Indicators of Sichuan</t>
  </si>
  <si>
    <t xml:space="preserve">        ( Current Price)</t>
  </si>
  <si>
    <t xml:space="preserve">      General Price Indices</t>
  </si>
  <si>
    <t xml:space="preserve">Year </t>
  </si>
  <si>
    <t>G D P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</si>
  <si>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</si>
  <si>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</si>
  <si>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</si>
  <si>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</si>
  <si>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</si>
  <si>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</si>
  <si>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</si>
  <si>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</si>
  <si>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</si>
  <si>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</si>
  <si>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</si>
  <si>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</si>
  <si>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</si>
  <si>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</si>
  <si>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</si>
  <si>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</si>
  <si>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</si>
  <si>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</si>
  <si>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</si>
  <si>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</si>
  <si>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s. Industrial labor</t>
  </si>
  <si>
    <t>.</t>
  </si>
  <si>
    <t>CODE</t>
  </si>
  <si>
    <t>LAB</t>
  </si>
  <si>
    <t>1952=100</t>
  </si>
  <si>
    <t>2.7 P. 20 1997</t>
  </si>
  <si>
    <t>4.2 P. 44 1997</t>
  </si>
  <si>
    <t>2.7 P. 20 1999</t>
  </si>
  <si>
    <t>4.1 P. 41 1999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</si>
  <si>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</si>
  <si>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</si>
  <si>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</si>
  <si>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</si>
  <si>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</si>
  <si>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</si>
  <si>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</si>
  <si>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</si>
  <si>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</si>
  <si>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</si>
  <si>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CALCU GDP Indice</t>
  </si>
  <si>
    <t>p. 513 50 yr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</si>
  <si>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</si>
  <si>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</si>
  <si>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</si>
  <si>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</si>
  <si>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</si>
  <si>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</si>
  <si>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</si>
  <si>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</si>
  <si>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</si>
  <si>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</si>
  <si>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</si>
  <si>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</si>
  <si>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</si>
  <si>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</si>
  <si>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</si>
  <si>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</si>
  <si>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</si>
  <si>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</si>
  <si>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</si>
  <si>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</si>
  <si>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</si>
  <si>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</si>
  <si>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</si>
  <si>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Sichuan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</si>
</sst>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2" fontId="0" fillId="3" borderId="0" xfId="0" applyNumberFormat="1" applyFill="1" applyAlignment="1">
      <alignment horizontal="right"/>
    </xf>
    <xf numFmtId="43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0" applyNumberFormat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0" sqref="H20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9" max="19" width="17.140625" style="0" bestFit="1" customWidth="1"/>
    <col min="20" max="20" width="10.421875" style="0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52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R3" t="s">
        <v>33</v>
      </c>
      <c r="AZ3" t="s">
        <v>32</v>
      </c>
    </row>
    <row r="4" spans="1:52" ht="12.75">
      <c r="A4" s="1"/>
      <c r="B4" s="1"/>
      <c r="C4" s="1"/>
      <c r="E4" s="2" t="s">
        <v>63</v>
      </c>
      <c r="F4" s="1"/>
      <c r="G4" s="2" t="s">
        <v>63</v>
      </c>
      <c r="H4" s="7" t="s">
        <v>2</v>
      </c>
      <c r="I4" s="7"/>
      <c r="M4" s="1"/>
      <c r="N4" s="1"/>
      <c r="O4" s="1"/>
      <c r="R4" t="s">
        <v>31</v>
      </c>
      <c r="S4" t="s">
        <v>44</v>
      </c>
      <c r="AB4" t="s">
        <v>45</v>
      </c>
      <c r="AD4" t="s">
        <v>58</v>
      </c>
      <c r="AE4" t="s">
        <v>61</v>
      </c>
      <c r="AQ4" t="s">
        <v>46</v>
      </c>
      <c r="AS4" t="s">
        <v>47</v>
      </c>
      <c r="AZ4" t="s">
        <v>30</v>
      </c>
    </row>
    <row r="5" spans="1:52" ht="12.75">
      <c r="A5" s="2" t="s">
        <v>3</v>
      </c>
      <c r="C5" s="2" t="s">
        <v>4</v>
      </c>
      <c r="D5" s="2" t="s">
        <v>25</v>
      </c>
      <c r="E5" s="2" t="s">
        <v>25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1" t="s">
        <v>13</v>
      </c>
      <c r="R5" t="s">
        <v>28</v>
      </c>
      <c r="S5" t="s">
        <v>34</v>
      </c>
      <c r="T5" s="21" t="s">
        <v>35</v>
      </c>
      <c r="U5" s="21" t="s">
        <v>36</v>
      </c>
      <c r="V5" s="22" t="s">
        <v>37</v>
      </c>
      <c r="W5" s="23" t="s">
        <v>38</v>
      </c>
      <c r="X5" s="23" t="s">
        <v>39</v>
      </c>
      <c r="Y5" s="23" t="s">
        <v>40</v>
      </c>
      <c r="Z5" s="24" t="s">
        <v>41</v>
      </c>
      <c r="AA5" s="24" t="s">
        <v>42</v>
      </c>
      <c r="AB5" t="s">
        <v>56</v>
      </c>
      <c r="AC5" t="s">
        <v>57</v>
      </c>
      <c r="AD5" t="s">
        <v>59</v>
      </c>
      <c r="AE5" t="s">
        <v>60</v>
      </c>
      <c r="AF5" t="s">
        <v>62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Z5" t="s">
        <v>29</v>
      </c>
    </row>
    <row r="6" spans="1:27" ht="12.75">
      <c r="A6" s="2"/>
      <c r="C6" s="2" t="s">
        <v>14</v>
      </c>
      <c r="D6" s="11" t="s">
        <v>15</v>
      </c>
      <c r="E6" s="11" t="s">
        <v>15</v>
      </c>
      <c r="F6" s="10" t="s">
        <v>16</v>
      </c>
      <c r="G6" s="10" t="s">
        <v>16</v>
      </c>
      <c r="H6" s="10" t="s">
        <v>17</v>
      </c>
      <c r="I6" s="10" t="s">
        <v>18</v>
      </c>
      <c r="J6" s="2" t="s">
        <v>19</v>
      </c>
      <c r="K6" s="2" t="s">
        <v>20</v>
      </c>
      <c r="T6" s="21"/>
      <c r="U6" s="21" t="s">
        <v>43</v>
      </c>
      <c r="V6" s="22"/>
      <c r="W6" s="22"/>
      <c r="X6" s="22"/>
      <c r="Y6" s="22"/>
      <c r="Z6" s="22"/>
      <c r="AA6" s="22"/>
    </row>
    <row r="7" spans="1:27" ht="12.75">
      <c r="A7" s="2"/>
      <c r="B7" s="2" t="s">
        <v>27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1"/>
      <c r="U7" s="21"/>
      <c r="V7" s="22"/>
      <c r="W7" s="22"/>
      <c r="X7" s="22"/>
      <c r="Y7" s="22"/>
      <c r="Z7" s="22"/>
      <c r="AA7" s="22"/>
    </row>
    <row r="8" spans="1:52" ht="12.75">
      <c r="A8" s="12">
        <v>1978</v>
      </c>
      <c r="B8" s="2">
        <v>22</v>
      </c>
      <c r="C8" s="18">
        <v>185.76</v>
      </c>
      <c r="D8" s="16">
        <v>279.5</v>
      </c>
      <c r="E8" s="16"/>
      <c r="F8" s="17">
        <v>157.72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3087.02</v>
      </c>
      <c r="S8" s="20">
        <f aca="true" t="shared" si="0" ref="S8:S28">100*AZ8/AZ$8</f>
        <v>100</v>
      </c>
      <c r="T8" s="25">
        <f>C$8/100*S8</f>
        <v>185.76</v>
      </c>
      <c r="U8" s="25">
        <f>C8/T8*100</f>
        <v>100</v>
      </c>
      <c r="V8" s="26"/>
      <c r="W8" s="22"/>
      <c r="X8" s="22"/>
      <c r="Y8" s="22"/>
      <c r="Z8" s="22"/>
      <c r="AA8" s="22"/>
      <c r="AB8">
        <v>53.49</v>
      </c>
      <c r="AC8" s="28">
        <f>AB8/U8*100</f>
        <v>53.49</v>
      </c>
      <c r="AD8" s="28"/>
      <c r="AE8" s="28"/>
      <c r="AF8" s="28"/>
      <c r="AG8" s="28"/>
      <c r="AH8" s="28"/>
      <c r="AI8" s="28"/>
      <c r="AJ8" s="28"/>
      <c r="AK8" s="28"/>
      <c r="AL8">
        <v>205.13</v>
      </c>
      <c r="AM8" t="s">
        <v>26</v>
      </c>
      <c r="AN8">
        <v>20.6907</v>
      </c>
      <c r="AO8">
        <v>3.1165</v>
      </c>
      <c r="AR8">
        <v>244.83</v>
      </c>
      <c r="AZ8" s="29">
        <v>308.6</v>
      </c>
    </row>
    <row r="9" spans="1:52" ht="12.75">
      <c r="A9" s="12">
        <v>1979</v>
      </c>
      <c r="B9" s="2">
        <v>22</v>
      </c>
      <c r="C9" s="18">
        <v>205.76</v>
      </c>
      <c r="D9" s="16">
        <v>297.2</v>
      </c>
      <c r="E9" s="16"/>
      <c r="F9" s="17">
        <v>175.93</v>
      </c>
      <c r="G9" s="17"/>
      <c r="H9" s="17">
        <v>105.4</v>
      </c>
      <c r="I9" s="13"/>
      <c r="J9" s="2"/>
      <c r="K9" s="2"/>
      <c r="L9" s="2"/>
      <c r="M9" s="2"/>
      <c r="N9" s="2"/>
      <c r="O9" s="2"/>
      <c r="P9" s="1"/>
      <c r="Q9" s="2"/>
      <c r="R9">
        <v>3143.54</v>
      </c>
      <c r="S9" s="20">
        <f t="shared" si="0"/>
        <v>110.14257939079714</v>
      </c>
      <c r="T9" s="25">
        <f aca="true" t="shared" si="1" ref="T9:T28">C$8/100*S9</f>
        <v>204.60085547634475</v>
      </c>
      <c r="U9" s="25">
        <f aca="true" t="shared" si="2" ref="U9:U28">C9/T9*100</f>
        <v>100.56653943159553</v>
      </c>
      <c r="V9" s="26"/>
      <c r="W9" s="22"/>
      <c r="X9" s="22"/>
      <c r="Y9" s="22"/>
      <c r="Z9" s="22"/>
      <c r="AA9" s="22"/>
      <c r="AB9">
        <v>60.26</v>
      </c>
      <c r="AC9" s="28">
        <f aca="true" t="shared" si="3" ref="AC9:AC33">AB9/U9*100</f>
        <v>59.9205265892522</v>
      </c>
      <c r="AD9" s="28"/>
      <c r="AE9" s="28"/>
      <c r="AF9" s="28"/>
      <c r="AG9" s="28"/>
      <c r="AH9" s="28"/>
      <c r="AI9" s="28"/>
      <c r="AJ9" s="28"/>
      <c r="AK9" s="28"/>
      <c r="AM9" t="s">
        <v>26</v>
      </c>
      <c r="AZ9" s="29">
        <v>339.9</v>
      </c>
    </row>
    <row r="10" spans="1:52" ht="12.75">
      <c r="A10" s="12">
        <v>1980</v>
      </c>
      <c r="B10" s="2">
        <v>22</v>
      </c>
      <c r="C10" s="18">
        <v>229.31</v>
      </c>
      <c r="D10" s="16">
        <v>309.24</v>
      </c>
      <c r="E10" s="16"/>
      <c r="F10" s="17">
        <v>184.77</v>
      </c>
      <c r="G10" s="17"/>
      <c r="H10" s="17">
        <v>113.9</v>
      </c>
      <c r="I10" s="13"/>
      <c r="J10" s="2"/>
      <c r="K10" s="2"/>
      <c r="L10" s="2"/>
      <c r="M10" s="2"/>
      <c r="N10" s="2"/>
      <c r="O10" s="2"/>
      <c r="P10" s="1"/>
      <c r="Q10" s="2"/>
      <c r="R10">
        <v>3259.78</v>
      </c>
      <c r="S10" s="20">
        <f t="shared" si="0"/>
        <v>120.60920285158781</v>
      </c>
      <c r="T10" s="25">
        <f t="shared" si="1"/>
        <v>224.04365521710952</v>
      </c>
      <c r="U10" s="25">
        <f t="shared" si="2"/>
        <v>102.35058867334901</v>
      </c>
      <c r="V10" s="26"/>
      <c r="W10" s="22"/>
      <c r="X10" s="22"/>
      <c r="Y10" s="22"/>
      <c r="Z10" s="22"/>
      <c r="AA10" s="22"/>
      <c r="AB10">
        <v>67.32</v>
      </c>
      <c r="AC10" s="28">
        <f t="shared" si="3"/>
        <v>65.77392555586677</v>
      </c>
      <c r="AD10" s="28"/>
      <c r="AE10" s="28"/>
      <c r="AF10" s="28"/>
      <c r="AG10" s="28"/>
      <c r="AH10" s="28"/>
      <c r="AI10" s="28"/>
      <c r="AJ10" s="28"/>
      <c r="AK10" s="28"/>
      <c r="AL10">
        <v>269.8</v>
      </c>
      <c r="AM10" t="s">
        <v>26</v>
      </c>
      <c r="AN10">
        <v>23.124</v>
      </c>
      <c r="AO10">
        <v>3.1603</v>
      </c>
      <c r="AR10">
        <v>322.03</v>
      </c>
      <c r="AZ10" s="29">
        <v>372.2</v>
      </c>
    </row>
    <row r="11" spans="1:52" ht="12.75">
      <c r="A11" s="12">
        <v>1981</v>
      </c>
      <c r="B11" s="2">
        <v>22</v>
      </c>
      <c r="C11" s="18">
        <v>242.32</v>
      </c>
      <c r="D11" s="16">
        <v>328.12</v>
      </c>
      <c r="E11" s="16"/>
      <c r="F11" s="17">
        <v>185.42</v>
      </c>
      <c r="G11" s="17"/>
      <c r="H11" s="17">
        <v>116</v>
      </c>
      <c r="I11" s="13"/>
      <c r="J11" s="2"/>
      <c r="K11" s="2"/>
      <c r="L11" s="2"/>
      <c r="M11" s="2"/>
      <c r="N11" s="2"/>
      <c r="O11" s="2"/>
      <c r="P11" s="1"/>
      <c r="Q11" s="2"/>
      <c r="R11">
        <v>3347.61</v>
      </c>
      <c r="S11" s="20">
        <f t="shared" si="0"/>
        <v>125.50226830848995</v>
      </c>
      <c r="T11" s="25">
        <f t="shared" si="1"/>
        <v>233.1330136098509</v>
      </c>
      <c r="U11" s="25">
        <f t="shared" si="2"/>
        <v>103.94066299229657</v>
      </c>
      <c r="V11" s="26"/>
      <c r="W11" s="22"/>
      <c r="X11" s="22"/>
      <c r="Y11" s="22"/>
      <c r="Z11" s="22"/>
      <c r="AA11" s="22"/>
      <c r="AB11">
        <v>70.56</v>
      </c>
      <c r="AC11" s="28">
        <f t="shared" si="3"/>
        <v>67.88488544202326</v>
      </c>
      <c r="AD11" s="28"/>
      <c r="AE11" s="28"/>
      <c r="AF11" s="28"/>
      <c r="AG11" s="28"/>
      <c r="AH11" s="28"/>
      <c r="AI11" s="28"/>
      <c r="AJ11" s="28"/>
      <c r="AK11" s="28"/>
      <c r="AM11" t="s">
        <v>26</v>
      </c>
      <c r="AZ11" s="29">
        <v>387.3</v>
      </c>
    </row>
    <row r="12" spans="1:52" ht="12.75">
      <c r="A12" s="12">
        <v>1982</v>
      </c>
      <c r="B12" s="2">
        <v>22</v>
      </c>
      <c r="C12" s="18">
        <v>275.23</v>
      </c>
      <c r="D12" s="16">
        <v>333.3</v>
      </c>
      <c r="E12" s="16"/>
      <c r="F12" s="17">
        <v>207.93</v>
      </c>
      <c r="G12" s="17"/>
      <c r="H12" s="17">
        <v>118.7</v>
      </c>
      <c r="I12" s="13"/>
      <c r="J12" s="2"/>
      <c r="K12" s="2"/>
      <c r="L12" s="2"/>
      <c r="M12" s="2"/>
      <c r="N12" s="2"/>
      <c r="O12" s="2"/>
      <c r="P12" s="1"/>
      <c r="Q12" s="2"/>
      <c r="R12">
        <v>3467.51</v>
      </c>
      <c r="S12" s="20">
        <f t="shared" si="0"/>
        <v>139.17692806221646</v>
      </c>
      <c r="T12" s="25">
        <f t="shared" si="1"/>
        <v>258.5350615683733</v>
      </c>
      <c r="U12" s="25">
        <f t="shared" si="2"/>
        <v>106.4575142459784</v>
      </c>
      <c r="V12" s="26"/>
      <c r="W12" s="22"/>
      <c r="X12" s="22"/>
      <c r="Y12" s="22"/>
      <c r="Z12" s="22"/>
      <c r="AA12" s="22"/>
      <c r="AB12">
        <v>85.01</v>
      </c>
      <c r="AC12" s="28">
        <f t="shared" si="3"/>
        <v>79.85345196354835</v>
      </c>
      <c r="AD12" s="28"/>
      <c r="AE12" s="28"/>
      <c r="AF12" s="28"/>
      <c r="AG12" s="28"/>
      <c r="AH12" s="28"/>
      <c r="AI12" s="28"/>
      <c r="AJ12" s="28"/>
      <c r="AK12" s="28"/>
      <c r="AM12" t="s">
        <v>26</v>
      </c>
      <c r="AZ12" s="29">
        <v>429.5</v>
      </c>
    </row>
    <row r="13" spans="1:52" ht="12.75">
      <c r="A13" s="12">
        <v>1983</v>
      </c>
      <c r="B13" s="2">
        <v>22</v>
      </c>
      <c r="C13" s="18">
        <v>311</v>
      </c>
      <c r="D13" s="16">
        <v>339.58</v>
      </c>
      <c r="E13" s="16"/>
      <c r="F13" s="17">
        <v>232.77</v>
      </c>
      <c r="G13" s="17"/>
      <c r="H13" s="17">
        <v>119.5</v>
      </c>
      <c r="I13" s="13"/>
      <c r="J13" s="2"/>
      <c r="K13" s="2"/>
      <c r="L13" s="2"/>
      <c r="M13" s="2"/>
      <c r="N13" s="2"/>
      <c r="O13" s="2"/>
      <c r="P13" s="1"/>
      <c r="Q13" s="2"/>
      <c r="R13">
        <v>3564.59</v>
      </c>
      <c r="S13" s="20">
        <f t="shared" si="0"/>
        <v>154.53661697990927</v>
      </c>
      <c r="T13" s="25">
        <f t="shared" si="1"/>
        <v>287.0672197018794</v>
      </c>
      <c r="U13" s="25">
        <f t="shared" si="2"/>
        <v>108.33699518982867</v>
      </c>
      <c r="V13" s="26"/>
      <c r="W13" s="22"/>
      <c r="X13" s="22"/>
      <c r="Y13" s="22"/>
      <c r="Z13" s="22"/>
      <c r="AA13" s="22"/>
      <c r="AB13">
        <v>98.07</v>
      </c>
      <c r="AC13" s="28">
        <f t="shared" si="3"/>
        <v>90.52309400695599</v>
      </c>
      <c r="AD13" s="28"/>
      <c r="AE13" s="28"/>
      <c r="AF13" s="28"/>
      <c r="AG13" s="28"/>
      <c r="AH13" s="28"/>
      <c r="AI13" s="28"/>
      <c r="AJ13" s="28"/>
      <c r="AK13" s="28"/>
      <c r="AM13" t="s">
        <v>26</v>
      </c>
      <c r="AZ13" s="29">
        <v>476.9</v>
      </c>
    </row>
    <row r="14" spans="1:52" ht="12.75">
      <c r="A14" s="3">
        <v>1984</v>
      </c>
      <c r="B14" s="2">
        <v>22</v>
      </c>
      <c r="C14" s="18">
        <v>358.06</v>
      </c>
      <c r="D14" s="16">
        <v>371.09</v>
      </c>
      <c r="E14" s="16"/>
      <c r="F14" s="15">
        <v>278.35</v>
      </c>
      <c r="G14" s="15"/>
      <c r="H14" s="15">
        <v>122.2</v>
      </c>
      <c r="I14" s="13"/>
      <c r="J14" s="2"/>
      <c r="K14" s="2"/>
      <c r="R14">
        <v>3643.11</v>
      </c>
      <c r="S14" s="20">
        <f t="shared" si="0"/>
        <v>173.49319507453012</v>
      </c>
      <c r="T14" s="25">
        <f t="shared" si="1"/>
        <v>322.28095917044715</v>
      </c>
      <c r="U14" s="25">
        <f t="shared" si="2"/>
        <v>111.10181653971998</v>
      </c>
      <c r="V14" s="26"/>
      <c r="W14" s="22"/>
      <c r="X14" s="22"/>
      <c r="Y14" s="22"/>
      <c r="Z14" s="22"/>
      <c r="AA14" s="22"/>
      <c r="AB14">
        <v>113.87</v>
      </c>
      <c r="AC14" s="28">
        <f t="shared" si="3"/>
        <v>102.4915735372251</v>
      </c>
      <c r="AD14" s="28"/>
      <c r="AE14" s="28"/>
      <c r="AF14" s="28"/>
      <c r="AG14" s="28"/>
      <c r="AH14" s="28"/>
      <c r="AI14" s="28"/>
      <c r="AJ14" s="28"/>
      <c r="AK14" s="28"/>
      <c r="AM14" t="s">
        <v>26</v>
      </c>
      <c r="AQ14" t="e">
        <f>AL14-AM14+AN14+AO14+AP14</f>
        <v>#VALUE!</v>
      </c>
      <c r="AS14" t="e">
        <f>AR14-AQ14</f>
        <v>#VALUE!</v>
      </c>
      <c r="AZ14" s="29">
        <v>535.4</v>
      </c>
    </row>
    <row r="15" spans="1:52" ht="12.75">
      <c r="A15" s="3">
        <v>1985</v>
      </c>
      <c r="B15" s="2">
        <v>22</v>
      </c>
      <c r="C15" s="18">
        <v>421.15</v>
      </c>
      <c r="D15" s="16">
        <v>491.67</v>
      </c>
      <c r="E15" s="4">
        <v>368</v>
      </c>
      <c r="F15" s="15">
        <v>353.72</v>
      </c>
      <c r="G15" s="15"/>
      <c r="H15" s="15">
        <v>130.5</v>
      </c>
      <c r="I15" s="13">
        <v>100</v>
      </c>
      <c r="J15" s="19">
        <v>144.88</v>
      </c>
      <c r="K15" s="19">
        <f>SUM(L15:P15)</f>
        <v>144.88</v>
      </c>
      <c r="L15" s="19">
        <v>19.4</v>
      </c>
      <c r="M15" s="19">
        <v>34.62</v>
      </c>
      <c r="N15" s="19">
        <v>0.45</v>
      </c>
      <c r="O15" s="19">
        <v>37.27</v>
      </c>
      <c r="P15" s="19">
        <v>53.14</v>
      </c>
      <c r="Q15" s="4">
        <f>SUM(L15:P15)</f>
        <v>144.88</v>
      </c>
      <c r="R15">
        <v>3742.97</v>
      </c>
      <c r="S15" s="20">
        <f t="shared" si="0"/>
        <v>194.0375891121192</v>
      </c>
      <c r="T15" s="25">
        <f t="shared" si="1"/>
        <v>360.4442255346726</v>
      </c>
      <c r="U15" s="25">
        <f t="shared" si="2"/>
        <v>116.84193286084086</v>
      </c>
      <c r="V15" s="26">
        <f aca="true" t="shared" si="4" ref="V15:AA26">L15/$U15*100</f>
        <v>16.603628102511333</v>
      </c>
      <c r="W15" s="26">
        <f t="shared" si="4"/>
        <v>29.62977344891456</v>
      </c>
      <c r="X15" s="26">
        <f t="shared" si="4"/>
        <v>0.3851357034087681</v>
      </c>
      <c r="Y15" s="26">
        <f t="shared" si="4"/>
        <v>31.89779481343286</v>
      </c>
      <c r="Z15" s="26">
        <f t="shared" si="4"/>
        <v>45.480247286982085</v>
      </c>
      <c r="AA15" s="26">
        <f t="shared" si="4"/>
        <v>123.99657935524961</v>
      </c>
      <c r="AB15">
        <v>141.24</v>
      </c>
      <c r="AC15" s="28">
        <f t="shared" si="3"/>
        <v>120.88125944323203</v>
      </c>
      <c r="AD15" s="28"/>
      <c r="AE15" s="28"/>
      <c r="AF15" s="28"/>
      <c r="AG15" s="28"/>
      <c r="AH15" s="28"/>
      <c r="AI15" s="28"/>
      <c r="AJ15" s="28"/>
      <c r="AK15" s="28"/>
      <c r="AL15">
        <v>491.39</v>
      </c>
      <c r="AM15" t="s">
        <v>26</v>
      </c>
      <c r="AN15">
        <v>48.5445</v>
      </c>
      <c r="AO15">
        <v>4.4684</v>
      </c>
      <c r="AQ15" t="e">
        <f aca="true" t="shared" si="5" ref="AQ15:AQ23">AL15-AM15+AN15+AO15+AP15</f>
        <v>#VALUE!</v>
      </c>
      <c r="AR15">
        <v>606.4</v>
      </c>
      <c r="AS15" t="e">
        <f aca="true" t="shared" si="6" ref="AS15:AS23">AR15-AQ15</f>
        <v>#VALUE!</v>
      </c>
      <c r="AZ15" s="29">
        <v>598.8</v>
      </c>
    </row>
    <row r="16" spans="1:52" ht="12.75">
      <c r="A16" s="3">
        <v>1986</v>
      </c>
      <c r="B16" s="2">
        <v>22</v>
      </c>
      <c r="C16" s="18">
        <v>458.23</v>
      </c>
      <c r="D16" s="16">
        <v>539.42</v>
      </c>
      <c r="E16" s="4">
        <v>382.4</v>
      </c>
      <c r="F16" s="15">
        <v>401.31</v>
      </c>
      <c r="G16" s="15"/>
      <c r="H16" s="15">
        <v>135.6</v>
      </c>
      <c r="I16" s="13">
        <v>104.7</v>
      </c>
      <c r="J16" s="19">
        <v>153.24</v>
      </c>
      <c r="K16" s="19">
        <f aca="true" t="shared" si="7" ref="K16:K22">SUM(L16:P16)</f>
        <v>153.24</v>
      </c>
      <c r="L16" s="19">
        <v>23.59</v>
      </c>
      <c r="M16" s="19">
        <v>35.7</v>
      </c>
      <c r="N16" s="19">
        <v>1.21</v>
      </c>
      <c r="O16" s="19">
        <v>54.14</v>
      </c>
      <c r="P16" s="19">
        <v>38.6</v>
      </c>
      <c r="Q16" s="4">
        <f aca="true" t="shared" si="8" ref="Q16:Q22">SUM(L16:P16)</f>
        <v>153.24</v>
      </c>
      <c r="R16">
        <v>3885.74</v>
      </c>
      <c r="S16" s="20">
        <f t="shared" si="0"/>
        <v>204.79585223590408</v>
      </c>
      <c r="T16" s="25">
        <f t="shared" si="1"/>
        <v>380.4287751134154</v>
      </c>
      <c r="U16" s="25">
        <f t="shared" si="2"/>
        <v>120.45093062778707</v>
      </c>
      <c r="V16" s="26">
        <f t="shared" si="4"/>
        <v>19.584738679103218</v>
      </c>
      <c r="W16" s="26">
        <f t="shared" si="4"/>
        <v>29.638625300720005</v>
      </c>
      <c r="X16" s="26">
        <f t="shared" si="4"/>
        <v>1.004558448567821</v>
      </c>
      <c r="Y16" s="26">
        <f t="shared" si="4"/>
        <v>44.94776397145605</v>
      </c>
      <c r="Z16" s="26">
        <f t="shared" si="4"/>
        <v>32.046244722907346</v>
      </c>
      <c r="AA16" s="26">
        <f t="shared" si="4"/>
        <v>127.22193112275444</v>
      </c>
      <c r="AB16">
        <v>157.9</v>
      </c>
      <c r="AC16" s="28">
        <f t="shared" si="3"/>
        <v>131.09072647013133</v>
      </c>
      <c r="AD16" s="28"/>
      <c r="AE16" s="28"/>
      <c r="AF16" s="28"/>
      <c r="AG16" s="28"/>
      <c r="AH16" s="28"/>
      <c r="AI16" s="28"/>
      <c r="AJ16" s="28"/>
      <c r="AK16" s="28"/>
      <c r="AL16">
        <v>528.33</v>
      </c>
      <c r="AM16" t="s">
        <v>26</v>
      </c>
      <c r="AN16">
        <v>41.9689</v>
      </c>
      <c r="AO16">
        <v>4.9052</v>
      </c>
      <c r="AQ16" t="e">
        <f t="shared" si="5"/>
        <v>#VALUE!</v>
      </c>
      <c r="AR16">
        <v>654.62</v>
      </c>
      <c r="AS16" t="e">
        <f t="shared" si="6"/>
        <v>#VALUE!</v>
      </c>
      <c r="AZ16" s="29">
        <v>632</v>
      </c>
    </row>
    <row r="17" spans="1:52" ht="12.75">
      <c r="A17" s="3">
        <v>1987</v>
      </c>
      <c r="B17" s="2">
        <v>22</v>
      </c>
      <c r="C17" s="18">
        <v>530.86</v>
      </c>
      <c r="D17" s="16">
        <v>574.25</v>
      </c>
      <c r="E17" s="4">
        <v>396.3</v>
      </c>
      <c r="F17" s="15">
        <v>488.84</v>
      </c>
      <c r="G17" s="15"/>
      <c r="H17" s="15">
        <v>145.8</v>
      </c>
      <c r="I17" s="13">
        <v>112.6</v>
      </c>
      <c r="J17" s="19">
        <v>186.78</v>
      </c>
      <c r="K17" s="19">
        <f t="shared" si="7"/>
        <v>186.78000000000003</v>
      </c>
      <c r="L17" s="19">
        <v>23.89</v>
      </c>
      <c r="M17" s="19">
        <v>44.57</v>
      </c>
      <c r="N17" s="19">
        <v>2.87</v>
      </c>
      <c r="O17" s="19">
        <v>69.68</v>
      </c>
      <c r="P17" s="19">
        <v>45.77</v>
      </c>
      <c r="Q17" s="4">
        <f t="shared" si="8"/>
        <v>186.78000000000003</v>
      </c>
      <c r="R17">
        <v>3967.27</v>
      </c>
      <c r="S17" s="20">
        <f t="shared" si="0"/>
        <v>222.55346727154893</v>
      </c>
      <c r="T17" s="25">
        <f t="shared" si="1"/>
        <v>413.41532080362924</v>
      </c>
      <c r="U17" s="25">
        <f t="shared" si="2"/>
        <v>128.40840029055346</v>
      </c>
      <c r="V17" s="26">
        <f t="shared" si="4"/>
        <v>18.60470183098878</v>
      </c>
      <c r="W17" s="26">
        <f t="shared" si="4"/>
        <v>34.709567208336956</v>
      </c>
      <c r="X17" s="26">
        <f t="shared" si="4"/>
        <v>2.2350562685197906</v>
      </c>
      <c r="Y17" s="26">
        <f t="shared" si="4"/>
        <v>54.264362644759245</v>
      </c>
      <c r="Z17" s="26">
        <f t="shared" si="4"/>
        <v>35.644085508763354</v>
      </c>
      <c r="AA17" s="26">
        <f t="shared" si="4"/>
        <v>145.45777346136813</v>
      </c>
      <c r="AB17">
        <v>188.33</v>
      </c>
      <c r="AC17" s="28">
        <f t="shared" si="3"/>
        <v>146.6648595994189</v>
      </c>
      <c r="AD17" s="28"/>
      <c r="AE17" s="28"/>
      <c r="AF17" s="28"/>
      <c r="AG17" s="28"/>
      <c r="AH17" s="28"/>
      <c r="AI17" s="28"/>
      <c r="AJ17" s="28"/>
      <c r="AK17" s="28"/>
      <c r="AL17">
        <v>625.07</v>
      </c>
      <c r="AM17" t="s">
        <v>26</v>
      </c>
      <c r="AN17">
        <v>63.1596</v>
      </c>
      <c r="AO17">
        <v>5.379</v>
      </c>
      <c r="AQ17" t="e">
        <f t="shared" si="5"/>
        <v>#VALUE!</v>
      </c>
      <c r="AR17">
        <v>746.94</v>
      </c>
      <c r="AS17" t="e">
        <f t="shared" si="6"/>
        <v>#VALUE!</v>
      </c>
      <c r="AZ17" s="29">
        <v>686.8</v>
      </c>
    </row>
    <row r="18" spans="1:52" ht="12.75">
      <c r="A18" s="3">
        <v>1988</v>
      </c>
      <c r="B18" s="2">
        <v>22</v>
      </c>
      <c r="C18" s="18">
        <v>659.69</v>
      </c>
      <c r="D18" s="16">
        <v>600.19</v>
      </c>
      <c r="E18" s="4">
        <v>409</v>
      </c>
      <c r="F18" s="15">
        <v>656.65</v>
      </c>
      <c r="G18" s="15"/>
      <c r="H18" s="15">
        <v>175</v>
      </c>
      <c r="I18" s="13">
        <v>135.1</v>
      </c>
      <c r="J18" s="19">
        <v>212.19</v>
      </c>
      <c r="K18" s="19">
        <f t="shared" si="7"/>
        <v>212.19</v>
      </c>
      <c r="L18" s="19">
        <v>17.72</v>
      </c>
      <c r="M18" s="19">
        <v>47.65</v>
      </c>
      <c r="N18" s="19">
        <v>8.56</v>
      </c>
      <c r="O18" s="19">
        <v>83.16</v>
      </c>
      <c r="P18" s="19">
        <v>55.1</v>
      </c>
      <c r="Q18" s="4">
        <f t="shared" si="8"/>
        <v>212.19</v>
      </c>
      <c r="R18">
        <v>4090.08</v>
      </c>
      <c r="S18" s="20">
        <f t="shared" si="0"/>
        <v>239.30654569021385</v>
      </c>
      <c r="T18" s="25">
        <f t="shared" si="1"/>
        <v>444.5358392741412</v>
      </c>
      <c r="U18" s="25">
        <f t="shared" si="2"/>
        <v>148.39973332120366</v>
      </c>
      <c r="V18" s="26">
        <f t="shared" si="4"/>
        <v>11.940722266424807</v>
      </c>
      <c r="W18" s="26">
        <f t="shared" si="4"/>
        <v>32.10922212162202</v>
      </c>
      <c r="X18" s="26">
        <f t="shared" si="4"/>
        <v>5.768204435699569</v>
      </c>
      <c r="Y18" s="26">
        <f t="shared" si="4"/>
        <v>56.03783655055795</v>
      </c>
      <c r="Z18" s="26">
        <f t="shared" si="4"/>
        <v>37.12944677652409</v>
      </c>
      <c r="AA18" s="26">
        <f t="shared" si="4"/>
        <v>142.98543215082844</v>
      </c>
      <c r="AB18">
        <v>234.87</v>
      </c>
      <c r="AC18" s="28">
        <f t="shared" si="3"/>
        <v>158.2684784827988</v>
      </c>
      <c r="AD18" s="28"/>
      <c r="AE18" s="28"/>
      <c r="AF18" s="28"/>
      <c r="AG18" s="28"/>
      <c r="AH18" s="28"/>
      <c r="AI18" s="28"/>
      <c r="AJ18" s="28"/>
      <c r="AK18" s="28"/>
      <c r="AL18">
        <v>799</v>
      </c>
      <c r="AM18" t="s">
        <v>26</v>
      </c>
      <c r="AN18">
        <v>74.9403</v>
      </c>
      <c r="AO18">
        <v>5.5166</v>
      </c>
      <c r="AQ18" t="e">
        <f t="shared" si="5"/>
        <v>#VALUE!</v>
      </c>
      <c r="AR18">
        <v>922.62</v>
      </c>
      <c r="AS18" t="e">
        <f t="shared" si="6"/>
        <v>#VALUE!</v>
      </c>
      <c r="AZ18" s="29">
        <v>738.5</v>
      </c>
    </row>
    <row r="19" spans="1:52" ht="12.75">
      <c r="A19" s="3">
        <v>1989</v>
      </c>
      <c r="B19" s="2">
        <v>22</v>
      </c>
      <c r="C19" s="18">
        <v>744.98</v>
      </c>
      <c r="D19" s="17">
        <v>583.58</v>
      </c>
      <c r="E19" s="4">
        <v>416.2</v>
      </c>
      <c r="F19" s="15">
        <v>780.85</v>
      </c>
      <c r="G19" s="15"/>
      <c r="H19" s="15">
        <v>207</v>
      </c>
      <c r="I19" s="13">
        <v>161.8</v>
      </c>
      <c r="J19" s="19">
        <v>203.91</v>
      </c>
      <c r="K19" s="19">
        <f t="shared" si="7"/>
        <v>203.91000000000003</v>
      </c>
      <c r="L19" s="19">
        <v>18.44</v>
      </c>
      <c r="M19" s="19">
        <v>35.38</v>
      </c>
      <c r="N19" s="19">
        <v>11.41</v>
      </c>
      <c r="O19" s="19">
        <v>81.07</v>
      </c>
      <c r="P19" s="19">
        <v>57.61</v>
      </c>
      <c r="Q19" s="4">
        <f t="shared" si="8"/>
        <v>203.91000000000003</v>
      </c>
      <c r="R19">
        <v>4217.57</v>
      </c>
      <c r="S19" s="20">
        <f t="shared" si="0"/>
        <v>245.4633830200907</v>
      </c>
      <c r="T19" s="25">
        <f t="shared" si="1"/>
        <v>455.9727802981205</v>
      </c>
      <c r="U19" s="25">
        <f t="shared" si="2"/>
        <v>163.38255970299875</v>
      </c>
      <c r="V19" s="26">
        <f t="shared" si="4"/>
        <v>11.286394357831542</v>
      </c>
      <c r="W19" s="26">
        <f t="shared" si="4"/>
        <v>21.654698068334056</v>
      </c>
      <c r="X19" s="26">
        <f t="shared" si="4"/>
        <v>6.983609524016154</v>
      </c>
      <c r="Y19" s="26">
        <f t="shared" si="4"/>
        <v>49.6197391859763</v>
      </c>
      <c r="Z19" s="26">
        <f t="shared" si="4"/>
        <v>35.260801461750276</v>
      </c>
      <c r="AA19" s="26">
        <f t="shared" si="4"/>
        <v>124.80524259790835</v>
      </c>
      <c r="AB19">
        <v>251.45</v>
      </c>
      <c r="AC19" s="28">
        <f t="shared" si="3"/>
        <v>153.90259551392305</v>
      </c>
      <c r="AD19" s="28"/>
      <c r="AE19" s="28"/>
      <c r="AF19" s="28"/>
      <c r="AG19" s="28"/>
      <c r="AH19" s="28"/>
      <c r="AI19" s="28"/>
      <c r="AJ19" s="28"/>
      <c r="AK19" s="28"/>
      <c r="AL19">
        <v>865.84</v>
      </c>
      <c r="AM19" t="s">
        <v>26</v>
      </c>
      <c r="AN19">
        <v>90.84</v>
      </c>
      <c r="AO19">
        <v>7.0543</v>
      </c>
      <c r="AQ19" t="e">
        <f t="shared" si="5"/>
        <v>#VALUE!</v>
      </c>
      <c r="AR19">
        <v>955.65</v>
      </c>
      <c r="AS19" t="e">
        <f t="shared" si="6"/>
        <v>#VALUE!</v>
      </c>
      <c r="AZ19" s="29">
        <v>757.5</v>
      </c>
    </row>
    <row r="20" spans="1:52" ht="12.75">
      <c r="A20" s="3">
        <v>1990</v>
      </c>
      <c r="B20" s="2">
        <v>22</v>
      </c>
      <c r="C20" s="18">
        <v>890.95</v>
      </c>
      <c r="D20" s="16">
        <v>578.08</v>
      </c>
      <c r="E20" s="4">
        <v>420.6</v>
      </c>
      <c r="F20" s="15">
        <v>840.05</v>
      </c>
      <c r="G20" s="15"/>
      <c r="H20" s="15">
        <v>213.4</v>
      </c>
      <c r="I20" s="13">
        <v>167.9</v>
      </c>
      <c r="J20" s="19">
        <v>227.2</v>
      </c>
      <c r="K20" s="19">
        <f t="shared" si="7"/>
        <v>227.2</v>
      </c>
      <c r="L20" s="19">
        <v>18.68</v>
      </c>
      <c r="M20" s="19">
        <v>43.22</v>
      </c>
      <c r="N20" s="19">
        <v>14.75</v>
      </c>
      <c r="O20" s="19">
        <v>130.67</v>
      </c>
      <c r="P20" s="19">
        <v>19.88</v>
      </c>
      <c r="Q20" s="4">
        <f t="shared" si="8"/>
        <v>227.2</v>
      </c>
      <c r="R20">
        <v>4304.25</v>
      </c>
      <c r="S20" s="20">
        <f t="shared" si="0"/>
        <v>262.60531432274786</v>
      </c>
      <c r="T20" s="25">
        <f t="shared" si="1"/>
        <v>487.8156318859364</v>
      </c>
      <c r="U20" s="25">
        <f t="shared" si="2"/>
        <v>182.64072361837037</v>
      </c>
      <c r="V20" s="26">
        <f t="shared" si="4"/>
        <v>10.227729955249218</v>
      </c>
      <c r="W20" s="26">
        <f t="shared" si="4"/>
        <v>23.663944789393533</v>
      </c>
      <c r="X20" s="26">
        <f t="shared" si="4"/>
        <v>8.075964498925373</v>
      </c>
      <c r="Y20" s="26">
        <f t="shared" si="4"/>
        <v>71.54483261522564</v>
      </c>
      <c r="Z20" s="26">
        <f t="shared" si="4"/>
        <v>10.884757575500773</v>
      </c>
      <c r="AA20" s="26">
        <f t="shared" si="4"/>
        <v>124.39722943429454</v>
      </c>
      <c r="AB20">
        <v>281.73</v>
      </c>
      <c r="AC20" s="28">
        <f t="shared" si="3"/>
        <v>154.253659544559</v>
      </c>
      <c r="AD20" s="28"/>
      <c r="AE20" s="28"/>
      <c r="AF20" s="28"/>
      <c r="AG20" s="28"/>
      <c r="AH20" s="28"/>
      <c r="AI20" s="28"/>
      <c r="AJ20" s="28"/>
      <c r="AK20" s="28"/>
      <c r="AL20">
        <v>963.69</v>
      </c>
      <c r="AM20" t="s">
        <v>26</v>
      </c>
      <c r="AN20">
        <v>96.814</v>
      </c>
      <c r="AO20">
        <v>6.1144</v>
      </c>
      <c r="AQ20" t="e">
        <f t="shared" si="5"/>
        <v>#VALUE!</v>
      </c>
      <c r="AR20">
        <v>1144.88</v>
      </c>
      <c r="AS20" t="e">
        <f t="shared" si="6"/>
        <v>#VALUE!</v>
      </c>
      <c r="AZ20" s="29">
        <v>810.4</v>
      </c>
    </row>
    <row r="21" spans="1:52" ht="12.75">
      <c r="A21" s="3">
        <v>1991</v>
      </c>
      <c r="B21" s="2">
        <v>22</v>
      </c>
      <c r="C21" s="18">
        <v>1016.31</v>
      </c>
      <c r="D21" s="16">
        <v>602.81</v>
      </c>
      <c r="E21" s="4">
        <v>433.9</v>
      </c>
      <c r="F21" s="15">
        <v>992.87</v>
      </c>
      <c r="G21" s="15"/>
      <c r="H21" s="15">
        <v>218.3</v>
      </c>
      <c r="I21" s="13">
        <v>173</v>
      </c>
      <c r="J21" s="19">
        <v>282.52</v>
      </c>
      <c r="K21" s="19">
        <f t="shared" si="7"/>
        <v>282.52</v>
      </c>
      <c r="L21" s="19">
        <v>19.14</v>
      </c>
      <c r="M21" s="19">
        <v>75.03</v>
      </c>
      <c r="N21" s="19">
        <v>16.26</v>
      </c>
      <c r="O21" s="19">
        <v>153.09</v>
      </c>
      <c r="P21" s="19">
        <v>19</v>
      </c>
      <c r="Q21" s="4">
        <f t="shared" si="8"/>
        <v>282.52</v>
      </c>
      <c r="R21">
        <v>4454.96</v>
      </c>
      <c r="S21" s="20">
        <f t="shared" si="0"/>
        <v>283.57096565132855</v>
      </c>
      <c r="T21" s="25">
        <f t="shared" si="1"/>
        <v>526.7614257939078</v>
      </c>
      <c r="U21" s="25">
        <f t="shared" si="2"/>
        <v>192.93553974045642</v>
      </c>
      <c r="V21" s="26">
        <f t="shared" si="4"/>
        <v>9.92041177366689</v>
      </c>
      <c r="W21" s="26">
        <f t="shared" si="4"/>
        <v>38.88863612216441</v>
      </c>
      <c r="X21" s="26">
        <f t="shared" si="4"/>
        <v>8.427685237190369</v>
      </c>
      <c r="Y21" s="26">
        <f t="shared" si="4"/>
        <v>79.34774495458015</v>
      </c>
      <c r="Z21" s="26">
        <f t="shared" si="4"/>
        <v>9.847848678143725</v>
      </c>
      <c r="AA21" s="26">
        <f t="shared" si="4"/>
        <v>146.43232676574553</v>
      </c>
      <c r="AB21">
        <v>322.22</v>
      </c>
      <c r="AC21" s="28">
        <f t="shared" si="3"/>
        <v>167.0091474248143</v>
      </c>
      <c r="AD21" s="28"/>
      <c r="AE21" s="28"/>
      <c r="AF21" s="28"/>
      <c r="AG21" s="28"/>
      <c r="AH21" s="28"/>
      <c r="AI21" s="28"/>
      <c r="AJ21" s="28"/>
      <c r="AK21" s="28"/>
      <c r="AL21">
        <v>1064.51</v>
      </c>
      <c r="AM21" t="s">
        <v>26</v>
      </c>
      <c r="AN21">
        <v>103.9472</v>
      </c>
      <c r="AO21">
        <v>7.2366</v>
      </c>
      <c r="AQ21" t="e">
        <f t="shared" si="5"/>
        <v>#VALUE!</v>
      </c>
      <c r="AR21">
        <v>1281.1</v>
      </c>
      <c r="AS21" t="e">
        <f t="shared" si="6"/>
        <v>#VALUE!</v>
      </c>
      <c r="AZ21" s="29">
        <v>875.1</v>
      </c>
    </row>
    <row r="22" spans="1:52" ht="12.75">
      <c r="A22" s="3">
        <v>1992</v>
      </c>
      <c r="B22" s="2">
        <v>22</v>
      </c>
      <c r="C22" s="18">
        <v>1177.27</v>
      </c>
      <c r="D22" s="16">
        <v>636.79</v>
      </c>
      <c r="E22" s="4">
        <v>439.8</v>
      </c>
      <c r="F22" s="15">
        <v>1276.17</v>
      </c>
      <c r="G22" s="15"/>
      <c r="H22" s="15">
        <v>232.3</v>
      </c>
      <c r="I22" s="13">
        <v>185.8</v>
      </c>
      <c r="J22" s="19">
        <v>405.4</v>
      </c>
      <c r="K22" s="19">
        <f t="shared" si="7"/>
        <v>405.4</v>
      </c>
      <c r="L22" s="19">
        <v>23.04</v>
      </c>
      <c r="M22" s="19">
        <v>118.46</v>
      </c>
      <c r="N22" s="19">
        <v>12.43</v>
      </c>
      <c r="O22" s="19">
        <v>227.14</v>
      </c>
      <c r="P22" s="19">
        <v>24.33</v>
      </c>
      <c r="Q22" s="4">
        <f t="shared" si="8"/>
        <v>405.4</v>
      </c>
      <c r="R22">
        <v>4539.83</v>
      </c>
      <c r="S22" s="20">
        <f t="shared" si="0"/>
        <v>320.5443940375891</v>
      </c>
      <c r="T22" s="25">
        <f t="shared" si="1"/>
        <v>595.4432663642255</v>
      </c>
      <c r="U22" s="25">
        <f t="shared" si="2"/>
        <v>197.71321072927847</v>
      </c>
      <c r="V22" s="26">
        <f t="shared" si="4"/>
        <v>11.653242550164155</v>
      </c>
      <c r="W22" s="26">
        <f t="shared" si="4"/>
        <v>59.91506564637351</v>
      </c>
      <c r="X22" s="26">
        <f t="shared" si="4"/>
        <v>6.286883893165818</v>
      </c>
      <c r="Y22" s="26">
        <f t="shared" si="4"/>
        <v>114.88357260608879</v>
      </c>
      <c r="Z22" s="26">
        <f t="shared" si="4"/>
        <v>12.305702745030116</v>
      </c>
      <c r="AA22" s="26">
        <f t="shared" si="4"/>
        <v>205.04446744082242</v>
      </c>
      <c r="AB22">
        <v>404.84</v>
      </c>
      <c r="AC22" s="28">
        <f t="shared" si="3"/>
        <v>204.76122890661702</v>
      </c>
      <c r="AD22" s="28"/>
      <c r="AE22" s="28"/>
      <c r="AF22" s="28"/>
      <c r="AG22" s="28"/>
      <c r="AH22" s="28"/>
      <c r="AI22" s="28"/>
      <c r="AJ22" s="28"/>
      <c r="AK22" s="28"/>
      <c r="AL22">
        <v>1263.85</v>
      </c>
      <c r="AM22" t="s">
        <v>26</v>
      </c>
      <c r="AN22">
        <v>117.0747</v>
      </c>
      <c r="AO22">
        <v>8.5143</v>
      </c>
      <c r="AQ22" t="e">
        <f t="shared" si="5"/>
        <v>#VALUE!</v>
      </c>
      <c r="AR22">
        <v>1481.22</v>
      </c>
      <c r="AS22" t="e">
        <f t="shared" si="6"/>
        <v>#VALUE!</v>
      </c>
      <c r="AZ22" s="29">
        <v>989.2</v>
      </c>
    </row>
    <row r="23" spans="1:52" ht="12.75">
      <c r="A23" s="3">
        <v>1993</v>
      </c>
      <c r="B23" s="2">
        <v>22</v>
      </c>
      <c r="C23" s="18">
        <v>1486.08</v>
      </c>
      <c r="D23" s="16">
        <v>744.98</v>
      </c>
      <c r="E23" s="4">
        <v>443.2</v>
      </c>
      <c r="F23" s="15">
        <v>1818.76</v>
      </c>
      <c r="G23" s="15"/>
      <c r="H23" s="15">
        <v>264.6</v>
      </c>
      <c r="I23" s="13">
        <v>217</v>
      </c>
      <c r="J23" s="19">
        <v>459.4</v>
      </c>
      <c r="K23" s="19" t="s">
        <v>26</v>
      </c>
      <c r="L23" s="19" t="s">
        <v>26</v>
      </c>
      <c r="M23" s="19" t="s">
        <v>26</v>
      </c>
      <c r="N23" s="19" t="s">
        <v>26</v>
      </c>
      <c r="O23" s="19" t="s">
        <v>26</v>
      </c>
      <c r="P23" s="19" t="s">
        <v>26</v>
      </c>
      <c r="Q23" s="19" t="s">
        <v>26</v>
      </c>
      <c r="R23">
        <v>4565.96</v>
      </c>
      <c r="S23" s="20">
        <f t="shared" si="0"/>
        <v>362.02203499675954</v>
      </c>
      <c r="T23" s="25">
        <f t="shared" si="1"/>
        <v>672.4921322099805</v>
      </c>
      <c r="U23" s="25">
        <f t="shared" si="2"/>
        <v>220.9810239885428</v>
      </c>
      <c r="V23" s="27" t="s">
        <v>26</v>
      </c>
      <c r="W23" s="27" t="s">
        <v>26</v>
      </c>
      <c r="X23" s="27" t="s">
        <v>26</v>
      </c>
      <c r="Y23" s="27" t="s">
        <v>26</v>
      </c>
      <c r="Z23" s="27" t="s">
        <v>26</v>
      </c>
      <c r="AA23" s="27" t="s">
        <v>26</v>
      </c>
      <c r="AB23">
        <v>514.03</v>
      </c>
      <c r="AC23" s="28">
        <f t="shared" si="3"/>
        <v>232.61273331173035</v>
      </c>
      <c r="AD23" s="28">
        <v>261.74</v>
      </c>
      <c r="AE23" s="28">
        <f aca="true" t="shared" si="9" ref="AE23:AE33">AD23/$U23*100</f>
        <v>118.44455930006481</v>
      </c>
      <c r="AF23" s="28">
        <f aca="true" t="shared" si="10" ref="AF23:AF28">AC23-AE23</f>
        <v>114.16817401166554</v>
      </c>
      <c r="AG23" s="28"/>
      <c r="AH23" s="28"/>
      <c r="AI23" s="28"/>
      <c r="AJ23" s="28"/>
      <c r="AK23" s="28"/>
      <c r="AQ23">
        <f t="shared" si="5"/>
        <v>0</v>
      </c>
      <c r="AS23">
        <f t="shared" si="6"/>
        <v>0</v>
      </c>
      <c r="AZ23" s="29">
        <v>1117.2</v>
      </c>
    </row>
    <row r="24" spans="1:52" ht="12.75">
      <c r="A24" s="3">
        <v>1994</v>
      </c>
      <c r="B24" s="2">
        <v>22</v>
      </c>
      <c r="C24" s="18">
        <v>2001.41</v>
      </c>
      <c r="D24" s="16">
        <v>728.46</v>
      </c>
      <c r="E24" s="4">
        <v>441</v>
      </c>
      <c r="F24" s="15">
        <v>2394.98</v>
      </c>
      <c r="G24" s="15"/>
      <c r="H24" s="15">
        <v>325.5</v>
      </c>
      <c r="I24" s="13">
        <v>270.4</v>
      </c>
      <c r="J24" s="19">
        <v>573.43</v>
      </c>
      <c r="K24" s="19" t="s">
        <v>26</v>
      </c>
      <c r="L24" s="19" t="s">
        <v>26</v>
      </c>
      <c r="M24" s="19" t="s">
        <v>26</v>
      </c>
      <c r="N24" s="19" t="s">
        <v>26</v>
      </c>
      <c r="O24" s="19" t="s">
        <v>26</v>
      </c>
      <c r="P24" s="19" t="s">
        <v>26</v>
      </c>
      <c r="Q24" s="19" t="s">
        <v>26</v>
      </c>
      <c r="R24">
        <v>4580.05</v>
      </c>
      <c r="S24" s="20">
        <f t="shared" si="0"/>
        <v>403.3052495139338</v>
      </c>
      <c r="T24" s="25">
        <f t="shared" si="1"/>
        <v>749.1798314970833</v>
      </c>
      <c r="U24" s="25">
        <f t="shared" si="2"/>
        <v>267.1468071958891</v>
      </c>
      <c r="V24" s="27" t="s">
        <v>26</v>
      </c>
      <c r="W24" s="27" t="s">
        <v>26</v>
      </c>
      <c r="X24" s="27" t="s">
        <v>26</v>
      </c>
      <c r="Y24" s="27" t="s">
        <v>26</v>
      </c>
      <c r="Z24" s="27" t="s">
        <v>26</v>
      </c>
      <c r="AA24" s="27" t="s">
        <v>26</v>
      </c>
      <c r="AB24">
        <v>713.66</v>
      </c>
      <c r="AC24" s="28">
        <f t="shared" si="3"/>
        <v>267.14150451242296</v>
      </c>
      <c r="AD24" s="28">
        <v>349.67</v>
      </c>
      <c r="AE24" s="28">
        <f t="shared" si="9"/>
        <v>130.89057798231502</v>
      </c>
      <c r="AF24" s="28">
        <f t="shared" si="10"/>
        <v>136.25092653010793</v>
      </c>
      <c r="AG24" s="28"/>
      <c r="AH24" s="28"/>
      <c r="AI24" s="28"/>
      <c r="AJ24" s="28"/>
      <c r="AK24" s="28"/>
      <c r="AZ24" s="29">
        <v>1244.6</v>
      </c>
    </row>
    <row r="25" spans="1:52" ht="12.75">
      <c r="A25" s="3">
        <v>1995</v>
      </c>
      <c r="B25" s="2">
        <v>22</v>
      </c>
      <c r="C25" s="18">
        <v>2504.95</v>
      </c>
      <c r="D25" s="16">
        <v>893.39</v>
      </c>
      <c r="E25" s="4">
        <v>437.6</v>
      </c>
      <c r="F25" s="15">
        <v>2743.89</v>
      </c>
      <c r="G25" s="15"/>
      <c r="H25" s="15">
        <v>380.8</v>
      </c>
      <c r="I25" s="13">
        <v>320.4</v>
      </c>
      <c r="J25" s="19">
        <v>677.34</v>
      </c>
      <c r="K25" s="19" t="s">
        <v>26</v>
      </c>
      <c r="L25" s="19" t="s">
        <v>26</v>
      </c>
      <c r="M25" s="19" t="s">
        <v>26</v>
      </c>
      <c r="N25" s="19" t="s">
        <v>26</v>
      </c>
      <c r="O25" s="19" t="s">
        <v>26</v>
      </c>
      <c r="P25" s="19" t="s">
        <v>26</v>
      </c>
      <c r="Q25" s="19" t="s">
        <v>26</v>
      </c>
      <c r="R25">
        <v>4606.85</v>
      </c>
      <c r="S25" s="20">
        <f t="shared" si="0"/>
        <v>446.6947504860661</v>
      </c>
      <c r="T25" s="25">
        <f t="shared" si="1"/>
        <v>829.7801685029164</v>
      </c>
      <c r="U25" s="25">
        <f t="shared" si="2"/>
        <v>301.8811602257756</v>
      </c>
      <c r="V25" s="27" t="s">
        <v>26</v>
      </c>
      <c r="W25" s="27" t="s">
        <v>26</v>
      </c>
      <c r="X25" s="27" t="s">
        <v>26</v>
      </c>
      <c r="Y25" s="27" t="s">
        <v>26</v>
      </c>
      <c r="Z25" s="27" t="s">
        <v>26</v>
      </c>
      <c r="AA25" s="27" t="s">
        <v>26</v>
      </c>
      <c r="AB25">
        <v>927.71</v>
      </c>
      <c r="AC25" s="28">
        <f t="shared" si="3"/>
        <v>307.3096709003535</v>
      </c>
      <c r="AD25" s="28">
        <v>419.87</v>
      </c>
      <c r="AE25" s="28">
        <f t="shared" si="9"/>
        <v>139.08453236564384</v>
      </c>
      <c r="AF25" s="28">
        <f t="shared" si="10"/>
        <v>168.22513853470969</v>
      </c>
      <c r="AG25" s="28"/>
      <c r="AH25" s="28"/>
      <c r="AI25" s="28"/>
      <c r="AJ25" s="28"/>
      <c r="AK25" s="28"/>
      <c r="AZ25" s="29">
        <v>1378.5</v>
      </c>
    </row>
    <row r="26" spans="1:52" ht="12.75">
      <c r="A26" s="3">
        <v>1996</v>
      </c>
      <c r="B26" s="2">
        <v>22</v>
      </c>
      <c r="C26" s="18">
        <v>2985.15</v>
      </c>
      <c r="D26" s="16">
        <v>913.04</v>
      </c>
      <c r="E26" s="4">
        <v>432.7</v>
      </c>
      <c r="F26" s="15">
        <v>2967.67</v>
      </c>
      <c r="G26" s="15"/>
      <c r="H26" s="13">
        <v>410.1</v>
      </c>
      <c r="I26" s="14">
        <v>350.1</v>
      </c>
      <c r="J26" s="19">
        <v>803.79</v>
      </c>
      <c r="K26" s="9">
        <v>776.68</v>
      </c>
      <c r="L26" s="9">
        <v>28.64</v>
      </c>
      <c r="M26" s="4">
        <v>225.41</v>
      </c>
      <c r="N26" s="4">
        <v>67.72</v>
      </c>
      <c r="O26">
        <v>324.23</v>
      </c>
      <c r="P26">
        <v>130.68</v>
      </c>
      <c r="Q26" s="4">
        <f>SUM(L26:P26)</f>
        <v>776.6800000000001</v>
      </c>
      <c r="R26">
        <v>4609.69</v>
      </c>
      <c r="S26" s="20">
        <f t="shared" si="0"/>
        <v>491.70447180816586</v>
      </c>
      <c r="T26" s="25">
        <f t="shared" si="1"/>
        <v>913.3902268308489</v>
      </c>
      <c r="U26" s="25">
        <f t="shared" si="2"/>
        <v>326.8208825002921</v>
      </c>
      <c r="V26" s="26">
        <f t="shared" si="4"/>
        <v>8.763209921255385</v>
      </c>
      <c r="W26" s="26">
        <f t="shared" si="4"/>
        <v>68.97050098988046</v>
      </c>
      <c r="X26" s="26">
        <f t="shared" si="4"/>
        <v>20.720830162968387</v>
      </c>
      <c r="Y26" s="26">
        <f t="shared" si="4"/>
        <v>99.20724695421205</v>
      </c>
      <c r="Z26" s="26">
        <f t="shared" si="4"/>
        <v>39.98520504572814</v>
      </c>
      <c r="AA26" s="26">
        <f t="shared" si="4"/>
        <v>237.64699307404445</v>
      </c>
      <c r="AB26">
        <v>1108.46</v>
      </c>
      <c r="AC26" s="28">
        <f t="shared" si="3"/>
        <v>339.1643739285874</v>
      </c>
      <c r="AD26" s="28">
        <v>490.07</v>
      </c>
      <c r="AE26" s="28">
        <f t="shared" si="9"/>
        <v>149.95063848148135</v>
      </c>
      <c r="AF26" s="28">
        <f t="shared" si="10"/>
        <v>189.21373544710605</v>
      </c>
      <c r="AG26" s="28"/>
      <c r="AH26" s="28"/>
      <c r="AI26" s="28"/>
      <c r="AJ26" s="28"/>
      <c r="AK26" s="28"/>
      <c r="AZ26" s="29">
        <v>1517.4</v>
      </c>
    </row>
    <row r="27" spans="1:52" ht="12.75">
      <c r="A27" s="3">
        <v>1997</v>
      </c>
      <c r="B27" s="2">
        <v>22</v>
      </c>
      <c r="C27" s="18">
        <v>3320.11</v>
      </c>
      <c r="D27" s="16">
        <v>910.7</v>
      </c>
      <c r="E27" s="4">
        <v>280.7</v>
      </c>
      <c r="F27" s="15">
        <v>3469.09</v>
      </c>
      <c r="G27" s="15"/>
      <c r="H27" s="13">
        <v>421.9</v>
      </c>
      <c r="I27" s="14">
        <v>367.9</v>
      </c>
      <c r="J27" s="19">
        <v>949.3</v>
      </c>
      <c r="K27" s="9" t="s">
        <v>26</v>
      </c>
      <c r="L27" s="9" t="s">
        <v>26</v>
      </c>
      <c r="M27" s="4" t="s">
        <v>26</v>
      </c>
      <c r="N27" s="4" t="s">
        <v>26</v>
      </c>
      <c r="O27" t="s">
        <v>26</v>
      </c>
      <c r="P27" t="s">
        <v>26</v>
      </c>
      <c r="Q27" s="4" t="s">
        <v>26</v>
      </c>
      <c r="R27">
        <v>4617.57</v>
      </c>
      <c r="S27" s="20">
        <f t="shared" si="0"/>
        <v>541.8664938431626</v>
      </c>
      <c r="T27" s="25">
        <f t="shared" si="1"/>
        <v>1006.5711989630588</v>
      </c>
      <c r="U27" s="25">
        <f t="shared" si="2"/>
        <v>329.84353252112555</v>
      </c>
      <c r="V27" s="26" t="s">
        <v>26</v>
      </c>
      <c r="W27" s="26" t="s">
        <v>26</v>
      </c>
      <c r="X27" s="26" t="s">
        <v>26</v>
      </c>
      <c r="Y27" s="26" t="s">
        <v>26</v>
      </c>
      <c r="Z27" s="26" t="s">
        <v>26</v>
      </c>
      <c r="AA27" s="26" t="s">
        <v>26</v>
      </c>
      <c r="AB27">
        <v>1253.44</v>
      </c>
      <c r="AC27" s="28">
        <f t="shared" si="3"/>
        <v>380.01048267324165</v>
      </c>
      <c r="AD27" s="28">
        <v>464.72</v>
      </c>
      <c r="AE27" s="28">
        <f t="shared" si="9"/>
        <v>140.89104505034854</v>
      </c>
      <c r="AF27" s="28">
        <f t="shared" si="10"/>
        <v>239.11943762289312</v>
      </c>
      <c r="AG27" s="28"/>
      <c r="AH27" s="28"/>
      <c r="AI27" s="28"/>
      <c r="AJ27" s="28"/>
      <c r="AK27" s="28"/>
      <c r="AZ27" s="29">
        <v>1672.2</v>
      </c>
    </row>
    <row r="28" spans="1:52" s="40" customFormat="1" ht="12.75">
      <c r="A28" s="30">
        <v>1998</v>
      </c>
      <c r="B28" s="31">
        <v>22</v>
      </c>
      <c r="C28" s="32">
        <v>3580.26</v>
      </c>
      <c r="D28" s="33">
        <v>823.85</v>
      </c>
      <c r="E28" s="34">
        <v>210</v>
      </c>
      <c r="F28" s="35">
        <v>3688.95</v>
      </c>
      <c r="G28" s="35">
        <v>1918.37</v>
      </c>
      <c r="H28" s="36">
        <v>412.2</v>
      </c>
      <c r="I28" s="37">
        <v>366.4</v>
      </c>
      <c r="J28" s="38">
        <v>1184.8</v>
      </c>
      <c r="K28" s="39" t="s">
        <v>26</v>
      </c>
      <c r="L28" s="39" t="s">
        <v>26</v>
      </c>
      <c r="M28" s="34" t="s">
        <v>26</v>
      </c>
      <c r="N28" s="34" t="s">
        <v>26</v>
      </c>
      <c r="O28" s="40" t="s">
        <v>26</v>
      </c>
      <c r="P28" s="40" t="s">
        <v>26</v>
      </c>
      <c r="Q28" s="34" t="s">
        <v>26</v>
      </c>
      <c r="R28" s="40">
        <v>4533.73</v>
      </c>
      <c r="S28" s="41">
        <f t="shared" si="0"/>
        <v>591.2832145171743</v>
      </c>
      <c r="T28" s="42">
        <f t="shared" si="1"/>
        <v>1098.367699287103</v>
      </c>
      <c r="U28" s="42">
        <f t="shared" si="2"/>
        <v>325.9618798261978</v>
      </c>
      <c r="V28" s="43" t="s">
        <v>26</v>
      </c>
      <c r="W28" s="43" t="s">
        <v>26</v>
      </c>
      <c r="X28" s="43" t="s">
        <v>26</v>
      </c>
      <c r="Y28" s="43" t="s">
        <v>26</v>
      </c>
      <c r="Z28" s="43" t="s">
        <v>26</v>
      </c>
      <c r="AA28" s="43" t="s">
        <v>26</v>
      </c>
      <c r="AB28" s="40">
        <v>1425.84</v>
      </c>
      <c r="AC28" s="44">
        <f t="shared" si="3"/>
        <v>437.42538261230266</v>
      </c>
      <c r="AD28" s="44">
        <v>574.33</v>
      </c>
      <c r="AE28" s="44">
        <f t="shared" si="9"/>
        <v>176.195449696827</v>
      </c>
      <c r="AF28" s="44">
        <f t="shared" si="10"/>
        <v>261.2299329154756</v>
      </c>
      <c r="AG28" s="44"/>
      <c r="AH28" s="44"/>
      <c r="AI28" s="44"/>
      <c r="AJ28" s="44"/>
      <c r="AK28" s="44"/>
      <c r="AZ28" s="45">
        <v>1824.7</v>
      </c>
    </row>
    <row r="29" spans="1:52" ht="12.75">
      <c r="A29" s="3">
        <v>1999</v>
      </c>
      <c r="B29" s="2">
        <v>22</v>
      </c>
      <c r="C29" s="18">
        <v>3711.61</v>
      </c>
      <c r="D29" s="16"/>
      <c r="E29" s="4">
        <v>193.4125</v>
      </c>
      <c r="F29" s="15"/>
      <c r="G29" s="15">
        <v>1895.82386</v>
      </c>
      <c r="H29" s="13">
        <v>401.07059999999996</v>
      </c>
      <c r="I29" s="14">
        <v>360.90399999999994</v>
      </c>
      <c r="J29" s="19">
        <v>1224.4027</v>
      </c>
      <c r="K29" s="9" t="s">
        <v>26</v>
      </c>
      <c r="L29" s="9" t="s">
        <v>26</v>
      </c>
      <c r="M29" s="4" t="s">
        <v>26</v>
      </c>
      <c r="N29" s="4" t="s">
        <v>26</v>
      </c>
      <c r="O29" t="s">
        <v>26</v>
      </c>
      <c r="P29" t="s">
        <v>26</v>
      </c>
      <c r="Q29" s="4" t="s">
        <v>26</v>
      </c>
      <c r="R29">
        <v>4482.3247</v>
      </c>
      <c r="S29" s="20">
        <f>100*AZ29/AZ$8</f>
        <v>624.4329228775113</v>
      </c>
      <c r="T29" s="25">
        <f>C$8/100*S29</f>
        <v>1159.9465975372648</v>
      </c>
      <c r="U29" s="25">
        <f>C29/T29*100</f>
        <v>319.98111015457846</v>
      </c>
      <c r="V29" s="26" t="s">
        <v>26</v>
      </c>
      <c r="W29" s="26" t="s">
        <v>26</v>
      </c>
      <c r="X29" s="26" t="s">
        <v>26</v>
      </c>
      <c r="Y29" s="26" t="s">
        <v>26</v>
      </c>
      <c r="Z29" s="26" t="s">
        <v>26</v>
      </c>
      <c r="AA29" s="26" t="s">
        <v>26</v>
      </c>
      <c r="AB29">
        <v>1466.29</v>
      </c>
      <c r="AC29" s="28">
        <f t="shared" si="3"/>
        <v>458.24267541657554</v>
      </c>
      <c r="AD29" s="28">
        <v>612.28</v>
      </c>
      <c r="AE29" s="28">
        <f t="shared" si="9"/>
        <v>191.34879546614985</v>
      </c>
      <c r="AF29" s="28">
        <f>AC29-AE29</f>
        <v>266.8938799504257</v>
      </c>
      <c r="AZ29" s="29">
        <v>1927</v>
      </c>
    </row>
    <row r="30" spans="1:52" ht="12.75">
      <c r="A30" s="3">
        <v>2000</v>
      </c>
      <c r="B30" s="2">
        <v>22</v>
      </c>
      <c r="C30" s="18">
        <v>4010.25</v>
      </c>
      <c r="D30" s="16"/>
      <c r="E30" s="4">
        <v>177.1146</v>
      </c>
      <c r="F30" s="15"/>
      <c r="G30" s="15">
        <v>2076.96108</v>
      </c>
      <c r="H30" s="13">
        <v>391.8459762</v>
      </c>
      <c r="I30" s="14">
        <v>361.26490399999994</v>
      </c>
      <c r="J30" s="19">
        <v>1418.04</v>
      </c>
      <c r="K30" s="9" t="s">
        <v>26</v>
      </c>
      <c r="L30" s="9" t="s">
        <v>26</v>
      </c>
      <c r="M30" s="4" t="s">
        <v>26</v>
      </c>
      <c r="N30" s="4" t="s">
        <v>26</v>
      </c>
      <c r="O30" t="s">
        <v>26</v>
      </c>
      <c r="P30" t="s">
        <v>26</v>
      </c>
      <c r="Q30" s="4" t="s">
        <v>26</v>
      </c>
      <c r="R30">
        <v>4435.7635</v>
      </c>
      <c r="S30" s="20">
        <f>100*AZ30/AZ$8</f>
        <v>680.6221646143875</v>
      </c>
      <c r="T30" s="25">
        <f>C$8/100*S30</f>
        <v>1264.3237329876863</v>
      </c>
      <c r="U30" s="25">
        <f>C30/T30*100</f>
        <v>317.1853770808759</v>
      </c>
      <c r="V30" s="26" t="s">
        <v>26</v>
      </c>
      <c r="W30" s="26" t="s">
        <v>26</v>
      </c>
      <c r="X30" s="26" t="s">
        <v>26</v>
      </c>
      <c r="Y30" s="26" t="s">
        <v>26</v>
      </c>
      <c r="Z30" s="26" t="s">
        <v>26</v>
      </c>
      <c r="AA30" s="26" t="s">
        <v>26</v>
      </c>
      <c r="AB30">
        <v>1485.43</v>
      </c>
      <c r="AC30" s="28">
        <f t="shared" si="3"/>
        <v>468.31604081837764</v>
      </c>
      <c r="AD30" s="28">
        <v>642.46</v>
      </c>
      <c r="AE30" s="28">
        <f t="shared" si="9"/>
        <v>202.55032117580427</v>
      </c>
      <c r="AF30" s="28">
        <f>AC30-AE30</f>
        <v>265.76571964257334</v>
      </c>
      <c r="AZ30" s="29">
        <v>2100.4</v>
      </c>
    </row>
    <row r="31" spans="1:52" ht="12.75">
      <c r="A31" s="3">
        <v>2001</v>
      </c>
      <c r="B31" s="2">
        <v>22</v>
      </c>
      <c r="C31" s="18">
        <v>4421.76</v>
      </c>
      <c r="D31" s="16"/>
      <c r="E31" s="4">
        <v>156.3031</v>
      </c>
      <c r="F31" s="15"/>
      <c r="G31" s="15">
        <v>2304.51</v>
      </c>
      <c r="H31" s="13">
        <v>394.98074400959996</v>
      </c>
      <c r="I31" s="14">
        <v>368.8514669839999</v>
      </c>
      <c r="J31" s="19">
        <v>1617.5184000000002</v>
      </c>
      <c r="K31" s="9" t="s">
        <v>26</v>
      </c>
      <c r="L31" s="9" t="s">
        <v>26</v>
      </c>
      <c r="M31" s="4" t="s">
        <v>26</v>
      </c>
      <c r="N31" s="4" t="s">
        <v>26</v>
      </c>
      <c r="O31" t="s">
        <v>26</v>
      </c>
      <c r="P31" t="s">
        <v>26</v>
      </c>
      <c r="Q31" s="4" t="s">
        <v>26</v>
      </c>
      <c r="R31">
        <v>4414.559</v>
      </c>
      <c r="S31" s="20">
        <f>100*AZ31/AZ$8</f>
        <v>743.2274789371354</v>
      </c>
      <c r="T31" s="25">
        <f>C$8/100*S31</f>
        <v>1380.6193648736228</v>
      </c>
      <c r="U31" s="25">
        <f>C31/T31*100</f>
        <v>320.2736476468844</v>
      </c>
      <c r="V31" s="26" t="s">
        <v>26</v>
      </c>
      <c r="W31" s="26" t="s">
        <v>26</v>
      </c>
      <c r="X31" s="26" t="s">
        <v>26</v>
      </c>
      <c r="Y31" s="26" t="s">
        <v>26</v>
      </c>
      <c r="Z31" s="26" t="s">
        <v>26</v>
      </c>
      <c r="AA31" s="26" t="s">
        <v>26</v>
      </c>
      <c r="AB31">
        <v>1726.33</v>
      </c>
      <c r="AC31" s="28">
        <f t="shared" si="3"/>
        <v>539.0171850490034</v>
      </c>
      <c r="AD31" s="28">
        <v>734.68</v>
      </c>
      <c r="AE31" s="28">
        <f t="shared" si="9"/>
        <v>229.39133625193432</v>
      </c>
      <c r="AF31" s="28">
        <f>AC31-AE31</f>
        <v>309.62584879706907</v>
      </c>
      <c r="AZ31" s="29">
        <v>2293.6</v>
      </c>
    </row>
    <row r="32" spans="1:52" ht="12.75">
      <c r="A32" s="3">
        <v>2002</v>
      </c>
      <c r="B32" s="2">
        <v>22</v>
      </c>
      <c r="C32" s="18">
        <v>4875.12</v>
      </c>
      <c r="D32" s="16"/>
      <c r="E32" s="4">
        <v>152.8</v>
      </c>
      <c r="F32" s="15"/>
      <c r="G32" s="15">
        <v>2737.35</v>
      </c>
      <c r="H32" s="13">
        <v>392.6108595455424</v>
      </c>
      <c r="I32" s="14">
        <v>367.7449125830479</v>
      </c>
      <c r="J32" s="19">
        <v>1902.72</v>
      </c>
      <c r="K32" s="9" t="s">
        <v>26</v>
      </c>
      <c r="L32" s="9" t="s">
        <v>26</v>
      </c>
      <c r="M32" s="4" t="s">
        <v>26</v>
      </c>
      <c r="N32" s="4" t="s">
        <v>26</v>
      </c>
      <c r="O32" t="s">
        <v>26</v>
      </c>
      <c r="P32" t="s">
        <v>26</v>
      </c>
      <c r="Q32" s="4" t="s">
        <v>26</v>
      </c>
      <c r="R32">
        <v>4408.8</v>
      </c>
      <c r="S32" s="20">
        <f>100*AZ32/AZ$8</f>
        <v>822.0025923525598</v>
      </c>
      <c r="T32" s="25">
        <f>C$8/100*S32</f>
        <v>1526.952015554115</v>
      </c>
      <c r="U32" s="25">
        <f>C32/T32*100</f>
        <v>319.27132944193204</v>
      </c>
      <c r="V32" s="26" t="s">
        <v>26</v>
      </c>
      <c r="W32" s="26" t="s">
        <v>26</v>
      </c>
      <c r="X32" s="26" t="s">
        <v>26</v>
      </c>
      <c r="Y32" s="26" t="s">
        <v>26</v>
      </c>
      <c r="Z32" s="26" t="s">
        <v>26</v>
      </c>
      <c r="AA32" s="26" t="s">
        <v>26</v>
      </c>
      <c r="AB32">
        <v>1976.68</v>
      </c>
      <c r="AC32" s="28">
        <f t="shared" si="3"/>
        <v>619.12230060091</v>
      </c>
      <c r="AD32" s="28">
        <v>817.25</v>
      </c>
      <c r="AE32" s="28">
        <f t="shared" si="9"/>
        <v>255.97350110594212</v>
      </c>
      <c r="AF32" s="28">
        <f>AC32-AE32</f>
        <v>363.1487994949679</v>
      </c>
      <c r="AZ32" s="29">
        <v>2536.7</v>
      </c>
    </row>
    <row r="33" spans="1:52" ht="12.75">
      <c r="A33" s="3">
        <v>2003</v>
      </c>
      <c r="B33" s="2">
        <v>22</v>
      </c>
      <c r="C33" s="18">
        <v>5456.32</v>
      </c>
      <c r="D33" s="16"/>
      <c r="E33" s="4">
        <v>151.6755</v>
      </c>
      <c r="F33" s="15"/>
      <c r="G33" s="15">
        <v>3387.43</v>
      </c>
      <c r="H33" s="13">
        <v>393.0329162195539</v>
      </c>
      <c r="I33" s="14">
        <v>373.9965760969597</v>
      </c>
      <c r="J33" s="19">
        <v>2336.3437999999996</v>
      </c>
      <c r="K33" s="9" t="s">
        <v>26</v>
      </c>
      <c r="L33" s="9" t="s">
        <v>26</v>
      </c>
      <c r="M33" s="4" t="s">
        <v>26</v>
      </c>
      <c r="N33" s="4" t="s">
        <v>26</v>
      </c>
      <c r="O33" t="s">
        <v>26</v>
      </c>
      <c r="P33" t="s">
        <v>26</v>
      </c>
      <c r="Q33" s="4" t="s">
        <v>26</v>
      </c>
      <c r="R33">
        <v>4449.6</v>
      </c>
      <c r="S33" s="20">
        <f>100*AZ33/AZ$8</f>
        <v>918.9889825016202</v>
      </c>
      <c r="T33" s="25">
        <f>C$8/100*S33</f>
        <v>1707.1139338950095</v>
      </c>
      <c r="U33" s="25">
        <f>C33/T33*100</f>
        <v>319.62248632993544</v>
      </c>
      <c r="V33" s="26" t="s">
        <v>26</v>
      </c>
      <c r="W33" s="26" t="s">
        <v>26</v>
      </c>
      <c r="X33" s="26" t="s">
        <v>26</v>
      </c>
      <c r="Y33" s="26" t="s">
        <v>26</v>
      </c>
      <c r="Z33" s="26" t="s">
        <v>26</v>
      </c>
      <c r="AA33" s="26" t="s">
        <v>26</v>
      </c>
      <c r="AB33">
        <v>2295.26</v>
      </c>
      <c r="AC33" s="28">
        <f t="shared" si="3"/>
        <v>718.1159330669499</v>
      </c>
      <c r="AD33" s="28">
        <v>920.1968863961408</v>
      </c>
      <c r="AE33" s="28">
        <f t="shared" si="9"/>
        <v>287.90117271231435</v>
      </c>
      <c r="AF33" s="28">
        <f>AC33-AE33</f>
        <v>430.21476035463553</v>
      </c>
      <c r="AZ33" s="29">
        <v>2836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64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65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69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66</v>
      </c>
      <c r="B42" s="6" t="s">
        <v>67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68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7" max="17" width="17.14062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50" ht="12.75">
      <c r="A3" s="1"/>
      <c r="B3" s="1"/>
      <c r="C3" s="1"/>
      <c r="D3" s="1"/>
      <c r="E3" s="1"/>
      <c r="F3" s="1"/>
      <c r="G3" s="1"/>
      <c r="J3" s="1"/>
      <c r="K3" s="1"/>
      <c r="P3" t="s">
        <v>33</v>
      </c>
      <c r="AX3" t="s">
        <v>32</v>
      </c>
    </row>
    <row r="4" spans="1:50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31</v>
      </c>
      <c r="Q4" t="s">
        <v>44</v>
      </c>
      <c r="Z4" t="s">
        <v>45</v>
      </c>
      <c r="AB4" t="s">
        <v>58</v>
      </c>
      <c r="AC4" t="s">
        <v>61</v>
      </c>
      <c r="AO4" t="s">
        <v>46</v>
      </c>
      <c r="AQ4" t="s">
        <v>47</v>
      </c>
      <c r="AX4" t="s">
        <v>30</v>
      </c>
    </row>
    <row r="5" spans="1:50" ht="12.75">
      <c r="A5" s="2" t="s">
        <v>3</v>
      </c>
      <c r="C5" s="2" t="s">
        <v>4</v>
      </c>
      <c r="D5" s="2" t="s">
        <v>25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" t="s">
        <v>13</v>
      </c>
      <c r="P5" t="s">
        <v>28</v>
      </c>
      <c r="Q5" t="s">
        <v>34</v>
      </c>
      <c r="R5" s="21" t="s">
        <v>35</v>
      </c>
      <c r="S5" s="21" t="s">
        <v>36</v>
      </c>
      <c r="T5" s="22" t="s">
        <v>37</v>
      </c>
      <c r="U5" s="23" t="s">
        <v>38</v>
      </c>
      <c r="V5" s="23" t="s">
        <v>39</v>
      </c>
      <c r="W5" s="23" t="s">
        <v>40</v>
      </c>
      <c r="X5" s="24" t="s">
        <v>41</v>
      </c>
      <c r="Y5" s="24" t="s">
        <v>42</v>
      </c>
      <c r="Z5" t="s">
        <v>56</v>
      </c>
      <c r="AA5" t="s">
        <v>57</v>
      </c>
      <c r="AB5" t="s">
        <v>59</v>
      </c>
      <c r="AC5" t="s">
        <v>60</v>
      </c>
      <c r="AD5" t="s">
        <v>62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X5" t="s">
        <v>29</v>
      </c>
    </row>
    <row r="6" spans="1:25" ht="12.75">
      <c r="A6" s="2"/>
      <c r="C6" s="2" t="s">
        <v>14</v>
      </c>
      <c r="D6" s="11" t="s">
        <v>15</v>
      </c>
      <c r="E6" s="10" t="s">
        <v>16</v>
      </c>
      <c r="F6" s="10" t="s">
        <v>17</v>
      </c>
      <c r="G6" s="10" t="s">
        <v>18</v>
      </c>
      <c r="H6" s="2" t="s">
        <v>19</v>
      </c>
      <c r="I6" s="2" t="s">
        <v>20</v>
      </c>
      <c r="R6" s="21"/>
      <c r="S6" s="21" t="s">
        <v>43</v>
      </c>
      <c r="T6" s="22"/>
      <c r="U6" s="22"/>
      <c r="V6" s="22"/>
      <c r="W6" s="22"/>
      <c r="X6" s="22"/>
      <c r="Y6" s="22"/>
    </row>
    <row r="7" spans="1:25" ht="12.75">
      <c r="A7" s="2"/>
      <c r="B7" s="2" t="s">
        <v>27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1"/>
      <c r="S7" s="21"/>
      <c r="T7" s="22"/>
      <c r="U7" s="22"/>
      <c r="V7" s="22"/>
      <c r="W7" s="22"/>
      <c r="X7" s="22"/>
      <c r="Y7" s="22"/>
    </row>
    <row r="8" spans="1:50" ht="12.75">
      <c r="A8" s="12">
        <v>1978</v>
      </c>
      <c r="B8" s="2">
        <v>22</v>
      </c>
      <c r="C8" s="18">
        <v>185.76</v>
      </c>
      <c r="D8" s="16">
        <v>279.5</v>
      </c>
      <c r="E8" s="17">
        <v>157.72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3087.02</v>
      </c>
      <c r="Q8" s="20">
        <f aca="true" t="shared" si="0" ref="Q8:Q28">100*AX8/AX$8</f>
        <v>100</v>
      </c>
      <c r="R8" s="25">
        <f>C$8/100*Q8</f>
        <v>185.76</v>
      </c>
      <c r="S8" s="25">
        <f>C8/R8*100</f>
        <v>100</v>
      </c>
      <c r="T8" s="26"/>
      <c r="U8" s="22"/>
      <c r="V8" s="22"/>
      <c r="W8" s="22"/>
      <c r="X8" s="22"/>
      <c r="Y8" s="22"/>
      <c r="Z8">
        <v>53.49</v>
      </c>
      <c r="AA8" s="28">
        <f>Z8/S8*100</f>
        <v>53.49</v>
      </c>
      <c r="AB8" s="28"/>
      <c r="AC8" s="28"/>
      <c r="AD8" s="28"/>
      <c r="AE8" s="28"/>
      <c r="AF8" s="28"/>
      <c r="AG8" s="28"/>
      <c r="AH8" s="28"/>
      <c r="AI8" s="28"/>
      <c r="AJ8">
        <v>205.13</v>
      </c>
      <c r="AK8" t="s">
        <v>26</v>
      </c>
      <c r="AL8">
        <v>20.6907</v>
      </c>
      <c r="AM8">
        <v>3.1165</v>
      </c>
      <c r="AP8">
        <v>244.83</v>
      </c>
      <c r="AX8">
        <v>385.4</v>
      </c>
    </row>
    <row r="9" spans="1:50" ht="12.75">
      <c r="A9" s="12">
        <v>1979</v>
      </c>
      <c r="B9" s="2">
        <v>22</v>
      </c>
      <c r="C9" s="18">
        <v>205.76</v>
      </c>
      <c r="D9" s="16">
        <v>297.2</v>
      </c>
      <c r="E9" s="17">
        <v>175.93</v>
      </c>
      <c r="F9" s="17">
        <v>105.4</v>
      </c>
      <c r="G9" s="13"/>
      <c r="H9" s="2"/>
      <c r="I9" s="2"/>
      <c r="J9" s="2"/>
      <c r="K9" s="2"/>
      <c r="L9" s="2"/>
      <c r="M9" s="2"/>
      <c r="N9" s="1"/>
      <c r="O9" s="2"/>
      <c r="P9">
        <v>3143.54</v>
      </c>
      <c r="Q9" s="20">
        <f t="shared" si="0"/>
        <v>110.1712506486767</v>
      </c>
      <c r="R9" s="25">
        <f aca="true" t="shared" si="1" ref="R9:R28">C$8/100*Q9</f>
        <v>204.65411520498185</v>
      </c>
      <c r="S9" s="25">
        <f aca="true" t="shared" si="2" ref="S9:S28">C9/R9*100</f>
        <v>100.54036772918565</v>
      </c>
      <c r="T9" s="26"/>
      <c r="U9" s="22"/>
      <c r="V9" s="22"/>
      <c r="W9" s="22"/>
      <c r="X9" s="22"/>
      <c r="Y9" s="22"/>
      <c r="Z9">
        <v>60.26</v>
      </c>
      <c r="AA9" s="28">
        <f aca="true" t="shared" si="3" ref="AA9:AA28">Z9/S9*100</f>
        <v>59.93612452494268</v>
      </c>
      <c r="AB9" s="28"/>
      <c r="AC9" s="28"/>
      <c r="AD9" s="28"/>
      <c r="AE9" s="28"/>
      <c r="AF9" s="28"/>
      <c r="AG9" s="28"/>
      <c r="AH9" s="28"/>
      <c r="AI9" s="28"/>
      <c r="AK9" t="s">
        <v>26</v>
      </c>
      <c r="AX9">
        <v>424.6</v>
      </c>
    </row>
    <row r="10" spans="1:50" ht="12.75">
      <c r="A10" s="12">
        <v>1980</v>
      </c>
      <c r="B10" s="2">
        <v>22</v>
      </c>
      <c r="C10" s="18">
        <v>229.31</v>
      </c>
      <c r="D10" s="16">
        <v>309.24</v>
      </c>
      <c r="E10" s="17">
        <v>184.77</v>
      </c>
      <c r="F10" s="17">
        <v>113.9</v>
      </c>
      <c r="G10" s="13"/>
      <c r="H10" s="2"/>
      <c r="I10" s="2"/>
      <c r="J10" s="2"/>
      <c r="K10" s="2"/>
      <c r="L10" s="2"/>
      <c r="M10" s="2"/>
      <c r="N10" s="1"/>
      <c r="O10" s="2"/>
      <c r="P10">
        <v>3259.78</v>
      </c>
      <c r="Q10" s="20">
        <f t="shared" si="0"/>
        <v>120.67981318111055</v>
      </c>
      <c r="R10" s="25">
        <f t="shared" si="1"/>
        <v>224.17482096523094</v>
      </c>
      <c r="S10" s="25">
        <f t="shared" si="2"/>
        <v>102.29070285978527</v>
      </c>
      <c r="T10" s="26"/>
      <c r="U10" s="22"/>
      <c r="V10" s="22"/>
      <c r="W10" s="22"/>
      <c r="X10" s="22"/>
      <c r="Y10" s="22"/>
      <c r="Z10">
        <v>67.32</v>
      </c>
      <c r="AA10" s="28">
        <f t="shared" si="3"/>
        <v>65.81243272155312</v>
      </c>
      <c r="AB10" s="28"/>
      <c r="AC10" s="28"/>
      <c r="AD10" s="28"/>
      <c r="AE10" s="28"/>
      <c r="AF10" s="28"/>
      <c r="AG10" s="28"/>
      <c r="AH10" s="28"/>
      <c r="AI10" s="28"/>
      <c r="AJ10">
        <v>269.8</v>
      </c>
      <c r="AK10" t="s">
        <v>26</v>
      </c>
      <c r="AL10">
        <v>23.124</v>
      </c>
      <c r="AM10">
        <v>3.1603</v>
      </c>
      <c r="AP10">
        <v>322.03</v>
      </c>
      <c r="AX10">
        <v>465.1</v>
      </c>
    </row>
    <row r="11" spans="1:50" ht="12.75">
      <c r="A11" s="12">
        <v>1981</v>
      </c>
      <c r="B11" s="2">
        <v>22</v>
      </c>
      <c r="C11" s="18">
        <v>242.32</v>
      </c>
      <c r="D11" s="16">
        <v>328.12</v>
      </c>
      <c r="E11" s="17">
        <v>185.42</v>
      </c>
      <c r="F11" s="17">
        <v>116</v>
      </c>
      <c r="G11" s="13"/>
      <c r="H11" s="2"/>
      <c r="I11" s="2"/>
      <c r="J11" s="2"/>
      <c r="K11" s="2"/>
      <c r="L11" s="2"/>
      <c r="M11" s="2"/>
      <c r="N11" s="1"/>
      <c r="O11" s="2"/>
      <c r="P11">
        <v>3347.61</v>
      </c>
      <c r="Q11" s="20">
        <f t="shared" si="0"/>
        <v>125.66165023352362</v>
      </c>
      <c r="R11" s="25">
        <f t="shared" si="1"/>
        <v>233.42908147379345</v>
      </c>
      <c r="S11" s="25">
        <f t="shared" si="2"/>
        <v>103.80883070355769</v>
      </c>
      <c r="T11" s="26"/>
      <c r="U11" s="22"/>
      <c r="V11" s="22"/>
      <c r="W11" s="22"/>
      <c r="X11" s="22"/>
      <c r="Y11" s="22"/>
      <c r="Z11">
        <v>70.56</v>
      </c>
      <c r="AA11" s="28">
        <f t="shared" si="3"/>
        <v>67.9710960250531</v>
      </c>
      <c r="AB11" s="28"/>
      <c r="AC11" s="28"/>
      <c r="AD11" s="28"/>
      <c r="AE11" s="28"/>
      <c r="AF11" s="28"/>
      <c r="AG11" s="28"/>
      <c r="AH11" s="28"/>
      <c r="AI11" s="28"/>
      <c r="AK11" t="s">
        <v>26</v>
      </c>
      <c r="AX11">
        <v>484.3</v>
      </c>
    </row>
    <row r="12" spans="1:50" ht="12.75">
      <c r="A12" s="12">
        <v>1982</v>
      </c>
      <c r="B12" s="2">
        <v>22</v>
      </c>
      <c r="C12" s="18">
        <v>275.23</v>
      </c>
      <c r="D12" s="16">
        <v>333.3</v>
      </c>
      <c r="E12" s="17">
        <v>207.93</v>
      </c>
      <c r="F12" s="17">
        <v>118.7</v>
      </c>
      <c r="G12" s="13"/>
      <c r="H12" s="2"/>
      <c r="I12" s="2"/>
      <c r="J12" s="2"/>
      <c r="K12" s="2"/>
      <c r="L12" s="2"/>
      <c r="M12" s="2"/>
      <c r="N12" s="1"/>
      <c r="O12" s="2"/>
      <c r="P12">
        <v>3467.51</v>
      </c>
      <c r="Q12" s="20">
        <f t="shared" si="0"/>
        <v>139.4135962636222</v>
      </c>
      <c r="R12" s="25">
        <f t="shared" si="1"/>
        <v>258.97469641930456</v>
      </c>
      <c r="S12" s="25">
        <f t="shared" si="2"/>
        <v>106.27679221385264</v>
      </c>
      <c r="T12" s="26"/>
      <c r="U12" s="22"/>
      <c r="V12" s="22"/>
      <c r="W12" s="22"/>
      <c r="X12" s="22"/>
      <c r="Y12" s="22"/>
      <c r="Z12">
        <v>85.01</v>
      </c>
      <c r="AA12" s="28">
        <f t="shared" si="3"/>
        <v>79.98924151656827</v>
      </c>
      <c r="AB12" s="28"/>
      <c r="AC12" s="28"/>
      <c r="AD12" s="28"/>
      <c r="AE12" s="28"/>
      <c r="AF12" s="28"/>
      <c r="AG12" s="28"/>
      <c r="AH12" s="28"/>
      <c r="AI12" s="28"/>
      <c r="AK12" t="s">
        <v>26</v>
      </c>
      <c r="AX12">
        <v>537.3</v>
      </c>
    </row>
    <row r="13" spans="1:50" ht="12.75">
      <c r="A13" s="12">
        <v>1983</v>
      </c>
      <c r="B13" s="2">
        <v>22</v>
      </c>
      <c r="C13" s="18">
        <v>311</v>
      </c>
      <c r="D13" s="16">
        <v>339.58</v>
      </c>
      <c r="E13" s="17">
        <v>232.77</v>
      </c>
      <c r="F13" s="17">
        <v>119.5</v>
      </c>
      <c r="G13" s="13"/>
      <c r="H13" s="2"/>
      <c r="I13" s="2"/>
      <c r="J13" s="2"/>
      <c r="K13" s="2"/>
      <c r="L13" s="2"/>
      <c r="M13" s="2"/>
      <c r="N13" s="1"/>
      <c r="O13" s="2"/>
      <c r="P13">
        <v>3564.59</v>
      </c>
      <c r="Q13" s="20">
        <f t="shared" si="0"/>
        <v>154.9558899844318</v>
      </c>
      <c r="R13" s="25">
        <f t="shared" si="1"/>
        <v>287.84606123508047</v>
      </c>
      <c r="S13" s="25">
        <f t="shared" si="2"/>
        <v>108.04386159239816</v>
      </c>
      <c r="T13" s="26"/>
      <c r="U13" s="22"/>
      <c r="V13" s="22"/>
      <c r="W13" s="22"/>
      <c r="X13" s="22"/>
      <c r="Y13" s="22"/>
      <c r="Z13">
        <v>98.07</v>
      </c>
      <c r="AA13" s="28">
        <f t="shared" si="3"/>
        <v>90.76869204284354</v>
      </c>
      <c r="AB13" s="28"/>
      <c r="AC13" s="28"/>
      <c r="AD13" s="28"/>
      <c r="AE13" s="28"/>
      <c r="AF13" s="28"/>
      <c r="AG13" s="28"/>
      <c r="AH13" s="28"/>
      <c r="AI13" s="28"/>
      <c r="AK13" t="s">
        <v>26</v>
      </c>
      <c r="AX13">
        <v>597.2</v>
      </c>
    </row>
    <row r="14" spans="1:50" ht="12.75">
      <c r="A14" s="3">
        <v>1984</v>
      </c>
      <c r="B14" s="2">
        <v>22</v>
      </c>
      <c r="C14" s="18">
        <v>358.06</v>
      </c>
      <c r="D14" s="16">
        <v>371.09</v>
      </c>
      <c r="E14" s="15">
        <v>278.35</v>
      </c>
      <c r="F14" s="15">
        <v>122.2</v>
      </c>
      <c r="G14" s="13"/>
      <c r="H14" s="2"/>
      <c r="I14" s="2"/>
      <c r="P14">
        <v>3643.11</v>
      </c>
      <c r="Q14" s="20">
        <f t="shared" si="0"/>
        <v>173.97509081473794</v>
      </c>
      <c r="R14" s="25">
        <f t="shared" si="1"/>
        <v>323.17612869745716</v>
      </c>
      <c r="S14" s="25">
        <f t="shared" si="2"/>
        <v>110.79407425391854</v>
      </c>
      <c r="T14" s="26"/>
      <c r="U14" s="22"/>
      <c r="V14" s="22"/>
      <c r="W14" s="22"/>
      <c r="X14" s="22"/>
      <c r="Y14" s="22"/>
      <c r="Z14">
        <v>113.87</v>
      </c>
      <c r="AA14" s="28">
        <f t="shared" si="3"/>
        <v>102.77625474719166</v>
      </c>
      <c r="AB14" s="28"/>
      <c r="AC14" s="28"/>
      <c r="AD14" s="28"/>
      <c r="AE14" s="28"/>
      <c r="AF14" s="28"/>
      <c r="AG14" s="28"/>
      <c r="AH14" s="28"/>
      <c r="AI14" s="28"/>
      <c r="AK14" t="s">
        <v>26</v>
      </c>
      <c r="AO14" t="e">
        <f>AJ14-AK14+AL14+AM14+AN14</f>
        <v>#VALUE!</v>
      </c>
      <c r="AQ14" t="e">
        <f>AP14-AO14</f>
        <v>#VALUE!</v>
      </c>
      <c r="AX14">
        <v>670.5</v>
      </c>
    </row>
    <row r="15" spans="1:50" ht="12.75">
      <c r="A15" s="3">
        <v>1985</v>
      </c>
      <c r="B15" s="2">
        <v>22</v>
      </c>
      <c r="C15" s="18">
        <v>421.15</v>
      </c>
      <c r="D15" s="16">
        <v>491.67</v>
      </c>
      <c r="E15" s="15">
        <v>353.72</v>
      </c>
      <c r="F15" s="15">
        <v>130.5</v>
      </c>
      <c r="G15" s="13">
        <v>100</v>
      </c>
      <c r="H15" s="19">
        <v>144.88</v>
      </c>
      <c r="I15" s="19">
        <f>SUM(J15:N15)</f>
        <v>144.88</v>
      </c>
      <c r="J15" s="19">
        <v>19.4</v>
      </c>
      <c r="K15" s="19">
        <v>34.62</v>
      </c>
      <c r="L15" s="19">
        <v>0.45</v>
      </c>
      <c r="M15" s="19">
        <v>37.27</v>
      </c>
      <c r="N15" s="19">
        <v>53.14</v>
      </c>
      <c r="O15" s="4">
        <f>SUM(J15:N15)</f>
        <v>144.88</v>
      </c>
      <c r="P15">
        <v>3742.97</v>
      </c>
      <c r="Q15" s="20">
        <f t="shared" si="0"/>
        <v>194.60300985988584</v>
      </c>
      <c r="R15" s="25">
        <f t="shared" si="1"/>
        <v>361.49455111572394</v>
      </c>
      <c r="S15" s="25">
        <f t="shared" si="2"/>
        <v>116.5024476026414</v>
      </c>
      <c r="T15" s="26">
        <f aca="true" t="shared" si="4" ref="T15:Y26">J15/$S15*100</f>
        <v>16.65201066519065</v>
      </c>
      <c r="U15" s="26">
        <f t="shared" si="4"/>
        <v>29.716113877778373</v>
      </c>
      <c r="V15" s="26">
        <f t="shared" si="4"/>
        <v>0.38625797934720596</v>
      </c>
      <c r="W15" s="26">
        <f t="shared" si="4"/>
        <v>31.990744200600812</v>
      </c>
      <c r="X15" s="26">
        <f t="shared" si="4"/>
        <v>45.61277560557894</v>
      </c>
      <c r="Y15" s="26">
        <f t="shared" si="4"/>
        <v>124.35790232849597</v>
      </c>
      <c r="Z15">
        <v>141.24</v>
      </c>
      <c r="AA15" s="28">
        <f t="shared" si="3"/>
        <v>121.2335044511097</v>
      </c>
      <c r="AB15" s="28"/>
      <c r="AC15" s="28"/>
      <c r="AD15" s="28"/>
      <c r="AE15" s="28"/>
      <c r="AF15" s="28"/>
      <c r="AG15" s="28"/>
      <c r="AH15" s="28"/>
      <c r="AI15" s="28"/>
      <c r="AJ15">
        <v>491.39</v>
      </c>
      <c r="AK15" t="s">
        <v>26</v>
      </c>
      <c r="AL15">
        <v>48.5445</v>
      </c>
      <c r="AM15">
        <v>4.4684</v>
      </c>
      <c r="AO15" t="e">
        <f aca="true" t="shared" si="5" ref="AO15:AO23">AJ15-AK15+AL15+AM15+AN15</f>
        <v>#VALUE!</v>
      </c>
      <c r="AP15">
        <v>606.4</v>
      </c>
      <c r="AQ15" t="e">
        <f aca="true" t="shared" si="6" ref="AQ15:AQ23">AP15-AO15</f>
        <v>#VALUE!</v>
      </c>
      <c r="AX15">
        <v>750</v>
      </c>
    </row>
    <row r="16" spans="1:50" ht="12.75">
      <c r="A16" s="3">
        <v>1986</v>
      </c>
      <c r="B16" s="2">
        <v>22</v>
      </c>
      <c r="C16" s="18">
        <v>458.23</v>
      </c>
      <c r="D16" s="16">
        <v>539.42</v>
      </c>
      <c r="E16" s="15">
        <v>401.31</v>
      </c>
      <c r="F16" s="15">
        <v>135.6</v>
      </c>
      <c r="G16" s="13">
        <v>104.7</v>
      </c>
      <c r="H16" s="19">
        <v>153.24</v>
      </c>
      <c r="I16" s="19">
        <f aca="true" t="shared" si="7" ref="I16:I22">SUM(J16:N16)</f>
        <v>153.24</v>
      </c>
      <c r="J16" s="19">
        <v>23.59</v>
      </c>
      <c r="K16" s="19">
        <v>35.7</v>
      </c>
      <c r="L16" s="19">
        <v>1.21</v>
      </c>
      <c r="M16" s="19">
        <v>54.14</v>
      </c>
      <c r="N16" s="19">
        <v>38.6</v>
      </c>
      <c r="O16" s="4">
        <f aca="true" t="shared" si="8" ref="O16:O22">SUM(J16:N16)</f>
        <v>153.24</v>
      </c>
      <c r="P16">
        <v>3885.74</v>
      </c>
      <c r="Q16" s="20">
        <f t="shared" si="0"/>
        <v>205.5786196159834</v>
      </c>
      <c r="R16" s="25">
        <f t="shared" si="1"/>
        <v>381.88284379865075</v>
      </c>
      <c r="S16" s="25">
        <f t="shared" si="2"/>
        <v>119.99229801525297</v>
      </c>
      <c r="T16" s="26">
        <f t="shared" si="4"/>
        <v>19.659595149183097</v>
      </c>
      <c r="U16" s="26">
        <f t="shared" si="4"/>
        <v>29.751909572947717</v>
      </c>
      <c r="V16" s="26">
        <f t="shared" si="4"/>
        <v>1.00839805555369</v>
      </c>
      <c r="W16" s="26">
        <f t="shared" si="4"/>
        <v>45.119562584856844</v>
      </c>
      <c r="X16" s="26">
        <f t="shared" si="4"/>
        <v>32.16873135898549</v>
      </c>
      <c r="Y16" s="26">
        <f t="shared" si="4"/>
        <v>127.70819672152685</v>
      </c>
      <c r="Z16">
        <v>157.9</v>
      </c>
      <c r="AA16" s="28">
        <f t="shared" si="3"/>
        <v>131.5917793156427</v>
      </c>
      <c r="AB16" s="28"/>
      <c r="AC16" s="28"/>
      <c r="AD16" s="28"/>
      <c r="AE16" s="28"/>
      <c r="AF16" s="28"/>
      <c r="AG16" s="28"/>
      <c r="AH16" s="28"/>
      <c r="AI16" s="28"/>
      <c r="AJ16">
        <v>528.33</v>
      </c>
      <c r="AK16" t="s">
        <v>26</v>
      </c>
      <c r="AL16">
        <v>41.9689</v>
      </c>
      <c r="AM16">
        <v>4.9052</v>
      </c>
      <c r="AO16" t="e">
        <f t="shared" si="5"/>
        <v>#VALUE!</v>
      </c>
      <c r="AP16">
        <v>654.62</v>
      </c>
      <c r="AQ16" t="e">
        <f t="shared" si="6"/>
        <v>#VALUE!</v>
      </c>
      <c r="AX16">
        <v>792.3</v>
      </c>
    </row>
    <row r="17" spans="1:50" ht="12.75">
      <c r="A17" s="3">
        <v>1987</v>
      </c>
      <c r="B17" s="2">
        <v>22</v>
      </c>
      <c r="C17" s="18">
        <v>530.86</v>
      </c>
      <c r="D17" s="16">
        <v>574.25</v>
      </c>
      <c r="E17" s="15">
        <v>488.84</v>
      </c>
      <c r="F17" s="15">
        <v>145.8</v>
      </c>
      <c r="G17" s="13">
        <v>112.6</v>
      </c>
      <c r="H17" s="19">
        <v>186.78</v>
      </c>
      <c r="I17" s="19">
        <f t="shared" si="7"/>
        <v>186.78000000000003</v>
      </c>
      <c r="J17" s="19">
        <v>23.89</v>
      </c>
      <c r="K17" s="19">
        <v>44.57</v>
      </c>
      <c r="L17" s="19">
        <v>2.87</v>
      </c>
      <c r="M17" s="19">
        <v>69.68</v>
      </c>
      <c r="N17" s="19">
        <v>45.77</v>
      </c>
      <c r="O17" s="4">
        <f t="shared" si="8"/>
        <v>186.78000000000003</v>
      </c>
      <c r="P17">
        <v>3967.27</v>
      </c>
      <c r="Q17" s="20">
        <f t="shared" si="0"/>
        <v>223.50804359107423</v>
      </c>
      <c r="R17" s="25">
        <f t="shared" si="1"/>
        <v>415.1885417747795</v>
      </c>
      <c r="S17" s="25">
        <f t="shared" si="2"/>
        <v>127.8599832574298</v>
      </c>
      <c r="T17" s="26">
        <f t="shared" si="4"/>
        <v>18.68450111705437</v>
      </c>
      <c r="U17" s="26">
        <f t="shared" si="4"/>
        <v>34.85844348208929</v>
      </c>
      <c r="V17" s="26">
        <f t="shared" si="4"/>
        <v>2.244642871743242</v>
      </c>
      <c r="W17" s="26">
        <f t="shared" si="4"/>
        <v>54.4971133460171</v>
      </c>
      <c r="X17" s="26">
        <f t="shared" si="4"/>
        <v>35.796970118358246</v>
      </c>
      <c r="Y17" s="26">
        <f t="shared" si="4"/>
        <v>146.08167093526225</v>
      </c>
      <c r="Z17">
        <v>188.33</v>
      </c>
      <c r="AA17" s="28">
        <f t="shared" si="3"/>
        <v>147.29393450710964</v>
      </c>
      <c r="AB17" s="28"/>
      <c r="AC17" s="28"/>
      <c r="AD17" s="28"/>
      <c r="AE17" s="28"/>
      <c r="AF17" s="28"/>
      <c r="AG17" s="28"/>
      <c r="AH17" s="28"/>
      <c r="AI17" s="28"/>
      <c r="AJ17">
        <v>625.07</v>
      </c>
      <c r="AK17" t="s">
        <v>26</v>
      </c>
      <c r="AL17">
        <v>63.1596</v>
      </c>
      <c r="AM17">
        <v>5.379</v>
      </c>
      <c r="AO17" t="e">
        <f t="shared" si="5"/>
        <v>#VALUE!</v>
      </c>
      <c r="AP17">
        <v>746.94</v>
      </c>
      <c r="AQ17" t="e">
        <f t="shared" si="6"/>
        <v>#VALUE!</v>
      </c>
      <c r="AX17">
        <v>861.4</v>
      </c>
    </row>
    <row r="18" spans="1:50" ht="12.75">
      <c r="A18" s="3">
        <v>1988</v>
      </c>
      <c r="B18" s="2">
        <v>22</v>
      </c>
      <c r="C18" s="18">
        <v>659.69</v>
      </c>
      <c r="D18" s="16">
        <v>600.19</v>
      </c>
      <c r="E18" s="15">
        <v>656.65</v>
      </c>
      <c r="F18" s="15">
        <v>175</v>
      </c>
      <c r="G18" s="13">
        <v>135.1</v>
      </c>
      <c r="H18" s="19">
        <v>212.19</v>
      </c>
      <c r="I18" s="19">
        <f t="shared" si="7"/>
        <v>212.19</v>
      </c>
      <c r="J18" s="19">
        <v>17.72</v>
      </c>
      <c r="K18" s="19">
        <v>47.65</v>
      </c>
      <c r="L18" s="19">
        <v>8.56</v>
      </c>
      <c r="M18" s="19">
        <v>83.16</v>
      </c>
      <c r="N18" s="19">
        <v>55.1</v>
      </c>
      <c r="O18" s="4">
        <f t="shared" si="8"/>
        <v>212.19</v>
      </c>
      <c r="P18">
        <v>4090.08</v>
      </c>
      <c r="Q18" s="20">
        <f t="shared" si="0"/>
        <v>240.373637778931</v>
      </c>
      <c r="R18" s="25">
        <f t="shared" si="1"/>
        <v>446.5180695381422</v>
      </c>
      <c r="S18" s="25">
        <f t="shared" si="2"/>
        <v>147.74094152166185</v>
      </c>
      <c r="T18" s="26">
        <f t="shared" si="4"/>
        <v>11.993967154596671</v>
      </c>
      <c r="U18" s="26">
        <f t="shared" si="4"/>
        <v>32.252400390323444</v>
      </c>
      <c r="V18" s="26">
        <f t="shared" si="4"/>
        <v>5.793925442626835</v>
      </c>
      <c r="W18" s="26">
        <f t="shared" si="4"/>
        <v>56.28771493094013</v>
      </c>
      <c r="X18" s="26">
        <f t="shared" si="4"/>
        <v>37.29501073466573</v>
      </c>
      <c r="Y18" s="26">
        <f t="shared" si="4"/>
        <v>143.62301865315283</v>
      </c>
      <c r="Z18">
        <v>234.87</v>
      </c>
      <c r="AA18" s="28">
        <f t="shared" si="3"/>
        <v>158.97421363431832</v>
      </c>
      <c r="AB18" s="28"/>
      <c r="AC18" s="28"/>
      <c r="AD18" s="28"/>
      <c r="AE18" s="28"/>
      <c r="AF18" s="28"/>
      <c r="AG18" s="28"/>
      <c r="AH18" s="28"/>
      <c r="AI18" s="28"/>
      <c r="AJ18">
        <v>799</v>
      </c>
      <c r="AK18" t="s">
        <v>26</v>
      </c>
      <c r="AL18">
        <v>74.9403</v>
      </c>
      <c r="AM18">
        <v>5.5166</v>
      </c>
      <c r="AO18" t="e">
        <f t="shared" si="5"/>
        <v>#VALUE!</v>
      </c>
      <c r="AP18">
        <v>922.62</v>
      </c>
      <c r="AQ18" t="e">
        <f t="shared" si="6"/>
        <v>#VALUE!</v>
      </c>
      <c r="AX18">
        <v>926.4</v>
      </c>
    </row>
    <row r="19" spans="1:50" ht="12.75">
      <c r="A19" s="3">
        <v>1989</v>
      </c>
      <c r="B19" s="2">
        <v>22</v>
      </c>
      <c r="C19" s="18">
        <v>744.98</v>
      </c>
      <c r="D19" s="17">
        <v>583.58</v>
      </c>
      <c r="E19" s="15">
        <v>780.85</v>
      </c>
      <c r="F19" s="15">
        <v>207</v>
      </c>
      <c r="G19" s="13">
        <v>161.8</v>
      </c>
      <c r="H19" s="19">
        <v>203.91</v>
      </c>
      <c r="I19" s="19">
        <f t="shared" si="7"/>
        <v>203.91000000000003</v>
      </c>
      <c r="J19" s="19">
        <v>18.44</v>
      </c>
      <c r="K19" s="19">
        <v>35.38</v>
      </c>
      <c r="L19" s="19">
        <v>11.41</v>
      </c>
      <c r="M19" s="19">
        <v>81.07</v>
      </c>
      <c r="N19" s="19">
        <v>57.61</v>
      </c>
      <c r="O19" s="4">
        <f t="shared" si="8"/>
        <v>203.91000000000003</v>
      </c>
      <c r="P19">
        <v>4217.57</v>
      </c>
      <c r="Q19" s="20">
        <f t="shared" si="0"/>
        <v>246.6787752983913</v>
      </c>
      <c r="R19" s="25">
        <f t="shared" si="1"/>
        <v>458.23049299429164</v>
      </c>
      <c r="S19" s="25">
        <f t="shared" si="2"/>
        <v>162.57756988889008</v>
      </c>
      <c r="T19" s="26">
        <f t="shared" si="4"/>
        <v>11.342278035403282</v>
      </c>
      <c r="U19" s="26">
        <f t="shared" si="4"/>
        <v>21.761919571180485</v>
      </c>
      <c r="V19" s="26">
        <f t="shared" si="4"/>
        <v>7.018188307155719</v>
      </c>
      <c r="W19" s="26">
        <f t="shared" si="4"/>
        <v>49.86542734979089</v>
      </c>
      <c r="X19" s="26">
        <f t="shared" si="4"/>
        <v>35.43539249563899</v>
      </c>
      <c r="Y19" s="26">
        <f t="shared" si="4"/>
        <v>125.42320575916939</v>
      </c>
      <c r="Z19">
        <v>251.45</v>
      </c>
      <c r="AA19" s="28">
        <f t="shared" si="3"/>
        <v>154.6646318873186</v>
      </c>
      <c r="AB19" s="28"/>
      <c r="AC19" s="28"/>
      <c r="AD19" s="28"/>
      <c r="AE19" s="28"/>
      <c r="AF19" s="28"/>
      <c r="AG19" s="28"/>
      <c r="AH19" s="28"/>
      <c r="AI19" s="28"/>
      <c r="AJ19">
        <v>865.84</v>
      </c>
      <c r="AK19" t="s">
        <v>26</v>
      </c>
      <c r="AL19">
        <v>90.84</v>
      </c>
      <c r="AM19">
        <v>7.0543</v>
      </c>
      <c r="AO19" t="e">
        <f t="shared" si="5"/>
        <v>#VALUE!</v>
      </c>
      <c r="AP19">
        <v>955.65</v>
      </c>
      <c r="AQ19" t="e">
        <f t="shared" si="6"/>
        <v>#VALUE!</v>
      </c>
      <c r="AX19">
        <v>950.7</v>
      </c>
    </row>
    <row r="20" spans="1:50" ht="12.75">
      <c r="A20" s="3">
        <v>1990</v>
      </c>
      <c r="B20" s="2">
        <v>22</v>
      </c>
      <c r="C20" s="18">
        <v>890.95</v>
      </c>
      <c r="D20" s="16">
        <v>578.08</v>
      </c>
      <c r="E20" s="15">
        <v>840.05</v>
      </c>
      <c r="F20" s="15">
        <v>213.4</v>
      </c>
      <c r="G20" s="13">
        <v>167.9</v>
      </c>
      <c r="H20" s="19">
        <v>227.2</v>
      </c>
      <c r="I20" s="19">
        <f t="shared" si="7"/>
        <v>227.2</v>
      </c>
      <c r="J20" s="19">
        <v>18.68</v>
      </c>
      <c r="K20" s="19">
        <v>43.22</v>
      </c>
      <c r="L20" s="19">
        <v>14.75</v>
      </c>
      <c r="M20" s="19">
        <v>130.67</v>
      </c>
      <c r="N20" s="19">
        <v>19.88</v>
      </c>
      <c r="O20" s="4">
        <f t="shared" si="8"/>
        <v>227.2</v>
      </c>
      <c r="P20">
        <v>4304.25</v>
      </c>
      <c r="Q20" s="20">
        <f t="shared" si="0"/>
        <v>264.270887389725</v>
      </c>
      <c r="R20" s="25">
        <f t="shared" si="1"/>
        <v>490.9096004151531</v>
      </c>
      <c r="S20" s="25">
        <f t="shared" si="2"/>
        <v>181.4896264498678</v>
      </c>
      <c r="T20" s="26">
        <f t="shared" si="4"/>
        <v>10.292599288125102</v>
      </c>
      <c r="U20" s="26">
        <f t="shared" si="4"/>
        <v>23.814033256572102</v>
      </c>
      <c r="V20" s="26">
        <f t="shared" si="4"/>
        <v>8.127186268728332</v>
      </c>
      <c r="W20" s="26">
        <f t="shared" si="4"/>
        <v>71.99860540574447</v>
      </c>
      <c r="X20" s="26">
        <f t="shared" si="4"/>
        <v>10.953794103208084</v>
      </c>
      <c r="Y20" s="26">
        <f t="shared" si="4"/>
        <v>125.18621832237811</v>
      </c>
      <c r="Z20">
        <v>281.73</v>
      </c>
      <c r="AA20" s="28">
        <f t="shared" si="3"/>
        <v>155.23201271110733</v>
      </c>
      <c r="AB20" s="28"/>
      <c r="AC20" s="28"/>
      <c r="AD20" s="28"/>
      <c r="AE20" s="28"/>
      <c r="AF20" s="28"/>
      <c r="AG20" s="28"/>
      <c r="AH20" s="28"/>
      <c r="AI20" s="28"/>
      <c r="AJ20">
        <v>963.69</v>
      </c>
      <c r="AK20" t="s">
        <v>26</v>
      </c>
      <c r="AL20">
        <v>96.814</v>
      </c>
      <c r="AM20">
        <v>6.1144</v>
      </c>
      <c r="AO20" t="e">
        <f t="shared" si="5"/>
        <v>#VALUE!</v>
      </c>
      <c r="AP20">
        <v>1144.88</v>
      </c>
      <c r="AQ20" t="e">
        <f t="shared" si="6"/>
        <v>#VALUE!</v>
      </c>
      <c r="AX20">
        <v>1018.5</v>
      </c>
    </row>
    <row r="21" spans="1:50" ht="12.75">
      <c r="A21" s="3">
        <v>1991</v>
      </c>
      <c r="B21" s="2">
        <v>22</v>
      </c>
      <c r="C21" s="18">
        <v>1016.31</v>
      </c>
      <c r="D21" s="16">
        <v>602.81</v>
      </c>
      <c r="E21" s="15">
        <v>992.87</v>
      </c>
      <c r="F21" s="15">
        <v>218.3</v>
      </c>
      <c r="G21" s="13">
        <v>173</v>
      </c>
      <c r="H21" s="19">
        <v>282.52</v>
      </c>
      <c r="I21" s="19">
        <f t="shared" si="7"/>
        <v>282.52</v>
      </c>
      <c r="J21" s="19">
        <v>19.14</v>
      </c>
      <c r="K21" s="19">
        <v>75.03</v>
      </c>
      <c r="L21" s="19">
        <v>16.26</v>
      </c>
      <c r="M21" s="19">
        <v>153.09</v>
      </c>
      <c r="N21" s="19">
        <v>19</v>
      </c>
      <c r="O21" s="4">
        <f t="shared" si="8"/>
        <v>282.52</v>
      </c>
      <c r="P21">
        <v>4454.96</v>
      </c>
      <c r="Q21" s="20">
        <f t="shared" si="0"/>
        <v>285.67721847431244</v>
      </c>
      <c r="R21" s="25">
        <f t="shared" si="1"/>
        <v>530.6740010378828</v>
      </c>
      <c r="S21" s="25">
        <f t="shared" si="2"/>
        <v>191.5130566058105</v>
      </c>
      <c r="T21" s="26">
        <f t="shared" si="4"/>
        <v>9.99409666328687</v>
      </c>
      <c r="U21" s="26">
        <f t="shared" si="4"/>
        <v>39.17748550921702</v>
      </c>
      <c r="V21" s="26">
        <f t="shared" si="4"/>
        <v>8.49028274530013</v>
      </c>
      <c r="W21" s="26">
        <f t="shared" si="4"/>
        <v>79.93710857798258</v>
      </c>
      <c r="X21" s="26">
        <f t="shared" si="4"/>
        <v>9.92099459782918</v>
      </c>
      <c r="Y21" s="26">
        <f t="shared" si="4"/>
        <v>147.51996809361577</v>
      </c>
      <c r="Z21">
        <v>322.22</v>
      </c>
      <c r="AA21" s="28">
        <f t="shared" si="3"/>
        <v>168.24962522697467</v>
      </c>
      <c r="AB21" s="28"/>
      <c r="AC21" s="28"/>
      <c r="AD21" s="28"/>
      <c r="AE21" s="28"/>
      <c r="AF21" s="28"/>
      <c r="AG21" s="28"/>
      <c r="AH21" s="28"/>
      <c r="AI21" s="28"/>
      <c r="AJ21">
        <v>1064.51</v>
      </c>
      <c r="AK21" t="s">
        <v>26</v>
      </c>
      <c r="AL21">
        <v>103.9472</v>
      </c>
      <c r="AM21">
        <v>7.2366</v>
      </c>
      <c r="AO21" t="e">
        <f t="shared" si="5"/>
        <v>#VALUE!</v>
      </c>
      <c r="AP21">
        <v>1281.1</v>
      </c>
      <c r="AQ21" t="e">
        <f t="shared" si="6"/>
        <v>#VALUE!</v>
      </c>
      <c r="AX21">
        <v>1101</v>
      </c>
    </row>
    <row r="22" spans="1:50" ht="12.75">
      <c r="A22" s="3">
        <v>1992</v>
      </c>
      <c r="B22" s="2">
        <v>22</v>
      </c>
      <c r="C22" s="18">
        <v>1177.27</v>
      </c>
      <c r="D22" s="16">
        <v>636.79</v>
      </c>
      <c r="E22" s="15">
        <v>1276.17</v>
      </c>
      <c r="F22" s="15">
        <v>232.3</v>
      </c>
      <c r="G22" s="13">
        <v>185.8</v>
      </c>
      <c r="H22" s="19">
        <v>405.4</v>
      </c>
      <c r="I22" s="19">
        <f t="shared" si="7"/>
        <v>405.4</v>
      </c>
      <c r="J22" s="19">
        <v>23.04</v>
      </c>
      <c r="K22" s="19">
        <v>118.46</v>
      </c>
      <c r="L22" s="19">
        <v>12.43</v>
      </c>
      <c r="M22" s="19">
        <v>227.14</v>
      </c>
      <c r="N22" s="19">
        <v>24.33</v>
      </c>
      <c r="O22" s="4">
        <f t="shared" si="8"/>
        <v>405.4</v>
      </c>
      <c r="P22">
        <v>4539.83</v>
      </c>
      <c r="Q22" s="20">
        <f t="shared" si="0"/>
        <v>323.09289050337316</v>
      </c>
      <c r="R22" s="25">
        <f t="shared" si="1"/>
        <v>600.177353399066</v>
      </c>
      <c r="S22" s="25">
        <f t="shared" si="2"/>
        <v>196.1536857951415</v>
      </c>
      <c r="T22" s="26">
        <f t="shared" si="4"/>
        <v>11.745891955383625</v>
      </c>
      <c r="U22" s="26">
        <f t="shared" si="4"/>
        <v>60.39142191991077</v>
      </c>
      <c r="V22" s="26">
        <f t="shared" si="4"/>
        <v>6.336867925582398</v>
      </c>
      <c r="W22" s="26">
        <f t="shared" si="4"/>
        <v>115.79695741084359</v>
      </c>
      <c r="X22" s="26">
        <f t="shared" si="4"/>
        <v>12.403539551843906</v>
      </c>
      <c r="Y22" s="26">
        <f t="shared" si="4"/>
        <v>206.67467876356432</v>
      </c>
      <c r="Z22">
        <v>404.84</v>
      </c>
      <c r="AA22" s="28">
        <f t="shared" si="3"/>
        <v>206.38918833409318</v>
      </c>
      <c r="AB22" s="28"/>
      <c r="AC22" s="28"/>
      <c r="AD22" s="28"/>
      <c r="AE22" s="28"/>
      <c r="AF22" s="28"/>
      <c r="AG22" s="28"/>
      <c r="AH22" s="28"/>
      <c r="AI22" s="28"/>
      <c r="AJ22">
        <v>1263.85</v>
      </c>
      <c r="AK22" t="s">
        <v>26</v>
      </c>
      <c r="AL22">
        <v>117.0747</v>
      </c>
      <c r="AM22">
        <v>8.5143</v>
      </c>
      <c r="AO22" t="e">
        <f t="shared" si="5"/>
        <v>#VALUE!</v>
      </c>
      <c r="AP22">
        <v>1481.22</v>
      </c>
      <c r="AQ22" t="e">
        <f t="shared" si="6"/>
        <v>#VALUE!</v>
      </c>
      <c r="AX22">
        <v>1245.2</v>
      </c>
    </row>
    <row r="23" spans="1:50" ht="12.75">
      <c r="A23" s="3">
        <v>1993</v>
      </c>
      <c r="B23" s="2">
        <v>22</v>
      </c>
      <c r="C23" s="18">
        <v>1486.08</v>
      </c>
      <c r="D23" s="16">
        <v>744.98</v>
      </c>
      <c r="E23" s="15">
        <v>1818.76</v>
      </c>
      <c r="F23" s="15">
        <v>264.6</v>
      </c>
      <c r="G23" s="13">
        <v>217</v>
      </c>
      <c r="H23" s="19">
        <v>459.4</v>
      </c>
      <c r="I23" s="19" t="s">
        <v>26</v>
      </c>
      <c r="J23" s="19" t="s">
        <v>26</v>
      </c>
      <c r="K23" s="19" t="s">
        <v>26</v>
      </c>
      <c r="L23" s="19" t="s">
        <v>26</v>
      </c>
      <c r="M23" s="19" t="s">
        <v>26</v>
      </c>
      <c r="N23" s="19" t="s">
        <v>26</v>
      </c>
      <c r="O23" s="19" t="s">
        <v>26</v>
      </c>
      <c r="P23">
        <v>4565.96</v>
      </c>
      <c r="Q23" s="20">
        <f t="shared" si="0"/>
        <v>364.97145822522054</v>
      </c>
      <c r="R23" s="25">
        <f t="shared" si="1"/>
        <v>677.9709807991696</v>
      </c>
      <c r="S23" s="25">
        <f t="shared" si="2"/>
        <v>219.19522252239446</v>
      </c>
      <c r="T23" s="27" t="s">
        <v>26</v>
      </c>
      <c r="U23" s="27" t="s">
        <v>26</v>
      </c>
      <c r="V23" s="27" t="s">
        <v>26</v>
      </c>
      <c r="W23" s="27" t="s">
        <v>26</v>
      </c>
      <c r="X23" s="27" t="s">
        <v>26</v>
      </c>
      <c r="Y23" s="27" t="s">
        <v>26</v>
      </c>
      <c r="Z23">
        <v>514.03</v>
      </c>
      <c r="AA23" s="28">
        <f t="shared" si="3"/>
        <v>234.5078483393876</v>
      </c>
      <c r="AB23" s="28">
        <v>261.74</v>
      </c>
      <c r="AC23" s="28">
        <f aca="true" t="shared" si="9" ref="AC23:AC28">AB23/$S23*100</f>
        <v>119.40953684483652</v>
      </c>
      <c r="AD23" s="28">
        <f aca="true" t="shared" si="10" ref="AD23:AD28">AA23-AC23</f>
        <v>115.09831149455108</v>
      </c>
      <c r="AE23" s="28"/>
      <c r="AF23" s="28"/>
      <c r="AG23" s="28"/>
      <c r="AH23" s="28"/>
      <c r="AI23" s="28"/>
      <c r="AO23">
        <f t="shared" si="5"/>
        <v>0</v>
      </c>
      <c r="AQ23">
        <f t="shared" si="6"/>
        <v>0</v>
      </c>
      <c r="AX23">
        <v>1406.6</v>
      </c>
    </row>
    <row r="24" spans="1:50" ht="12.75">
      <c r="A24" s="3">
        <v>1994</v>
      </c>
      <c r="B24" s="2">
        <v>22</v>
      </c>
      <c r="C24" s="18">
        <v>2001.41</v>
      </c>
      <c r="D24" s="16">
        <v>728.46</v>
      </c>
      <c r="E24" s="15">
        <v>2394.98</v>
      </c>
      <c r="F24" s="15">
        <v>325.5</v>
      </c>
      <c r="G24" s="13">
        <v>270.4</v>
      </c>
      <c r="H24" s="19">
        <v>573.43</v>
      </c>
      <c r="I24" s="19" t="s">
        <v>26</v>
      </c>
      <c r="J24" s="19" t="s">
        <v>26</v>
      </c>
      <c r="K24" s="19" t="s">
        <v>26</v>
      </c>
      <c r="L24" s="19" t="s">
        <v>26</v>
      </c>
      <c r="M24" s="19" t="s">
        <v>26</v>
      </c>
      <c r="N24" s="19" t="s">
        <v>26</v>
      </c>
      <c r="O24" s="19" t="s">
        <v>26</v>
      </c>
      <c r="P24">
        <v>4580.05</v>
      </c>
      <c r="Q24" s="20">
        <f t="shared" si="0"/>
        <v>406.8240788790867</v>
      </c>
      <c r="R24" s="25">
        <f t="shared" si="1"/>
        <v>755.7164089257914</v>
      </c>
      <c r="S24" s="25">
        <f t="shared" si="2"/>
        <v>264.8361179354161</v>
      </c>
      <c r="T24" s="27" t="s">
        <v>26</v>
      </c>
      <c r="U24" s="27" t="s">
        <v>26</v>
      </c>
      <c r="V24" s="27" t="s">
        <v>26</v>
      </c>
      <c r="W24" s="27" t="s">
        <v>26</v>
      </c>
      <c r="X24" s="27" t="s">
        <v>26</v>
      </c>
      <c r="Y24" s="27" t="s">
        <v>26</v>
      </c>
      <c r="Z24">
        <v>713.66</v>
      </c>
      <c r="AA24" s="28">
        <f t="shared" si="3"/>
        <v>269.4723082196952</v>
      </c>
      <c r="AB24" s="28">
        <v>349.67</v>
      </c>
      <c r="AC24" s="28">
        <f t="shared" si="9"/>
        <v>132.0325953748015</v>
      </c>
      <c r="AD24" s="28">
        <f t="shared" si="10"/>
        <v>137.4397128448937</v>
      </c>
      <c r="AE24" s="28"/>
      <c r="AF24" s="28"/>
      <c r="AG24" s="28"/>
      <c r="AH24" s="28"/>
      <c r="AI24" s="28"/>
      <c r="AX24">
        <v>1567.9</v>
      </c>
    </row>
    <row r="25" spans="1:50" ht="12.75">
      <c r="A25" s="3">
        <v>1995</v>
      </c>
      <c r="B25" s="2">
        <v>22</v>
      </c>
      <c r="C25" s="18">
        <v>2504.95</v>
      </c>
      <c r="D25" s="16">
        <v>893.39</v>
      </c>
      <c r="E25" s="15">
        <v>2743.89</v>
      </c>
      <c r="F25" s="15">
        <v>380.8</v>
      </c>
      <c r="G25" s="13">
        <v>320.4</v>
      </c>
      <c r="H25" s="19">
        <v>677.34</v>
      </c>
      <c r="I25" s="19" t="s">
        <v>26</v>
      </c>
      <c r="J25" s="19" t="s">
        <v>26</v>
      </c>
      <c r="K25" s="19" t="s">
        <v>26</v>
      </c>
      <c r="L25" s="19" t="s">
        <v>26</v>
      </c>
      <c r="M25" s="19" t="s">
        <v>26</v>
      </c>
      <c r="N25" s="19" t="s">
        <v>26</v>
      </c>
      <c r="O25" s="19" t="s">
        <v>26</v>
      </c>
      <c r="P25">
        <v>4606.85</v>
      </c>
      <c r="Q25" s="20">
        <f t="shared" si="0"/>
        <v>451.32330046704726</v>
      </c>
      <c r="R25" s="25">
        <f t="shared" si="1"/>
        <v>838.3781629475869</v>
      </c>
      <c r="S25" s="25">
        <f t="shared" si="2"/>
        <v>298.78521539648</v>
      </c>
      <c r="T25" s="27" t="s">
        <v>26</v>
      </c>
      <c r="U25" s="27" t="s">
        <v>26</v>
      </c>
      <c r="V25" s="27" t="s">
        <v>26</v>
      </c>
      <c r="W25" s="27" t="s">
        <v>26</v>
      </c>
      <c r="X25" s="27" t="s">
        <v>26</v>
      </c>
      <c r="Y25" s="27" t="s">
        <v>26</v>
      </c>
      <c r="Z25">
        <v>927.71</v>
      </c>
      <c r="AA25" s="28">
        <f t="shared" si="3"/>
        <v>310.4939442097072</v>
      </c>
      <c r="AB25" s="28">
        <v>419.87</v>
      </c>
      <c r="AC25" s="28">
        <f t="shared" si="9"/>
        <v>140.52569483494815</v>
      </c>
      <c r="AD25" s="28">
        <f t="shared" si="10"/>
        <v>169.96824937475904</v>
      </c>
      <c r="AE25" s="28"/>
      <c r="AF25" s="28"/>
      <c r="AG25" s="28"/>
      <c r="AH25" s="28"/>
      <c r="AI25" s="28"/>
      <c r="AX25">
        <v>1739.4</v>
      </c>
    </row>
    <row r="26" spans="1:50" ht="12.75">
      <c r="A26" s="3">
        <v>1996</v>
      </c>
      <c r="B26" s="2">
        <v>22</v>
      </c>
      <c r="C26" s="18">
        <v>2985.15</v>
      </c>
      <c r="D26" s="16">
        <v>913.04</v>
      </c>
      <c r="E26" s="15">
        <v>2967.67</v>
      </c>
      <c r="F26" s="13">
        <v>410.1</v>
      </c>
      <c r="G26" s="14">
        <v>350.1</v>
      </c>
      <c r="H26" s="19">
        <v>803.79</v>
      </c>
      <c r="I26" s="9">
        <v>776.68</v>
      </c>
      <c r="J26" s="9">
        <v>28.64</v>
      </c>
      <c r="K26" s="4">
        <v>225.41</v>
      </c>
      <c r="L26" s="4">
        <v>67.72</v>
      </c>
      <c r="M26">
        <v>324.23</v>
      </c>
      <c r="N26">
        <v>130.68</v>
      </c>
      <c r="O26" s="4">
        <f>SUM(J26:N26)</f>
        <v>776.6800000000001</v>
      </c>
      <c r="P26">
        <v>4609.69</v>
      </c>
      <c r="Q26" s="20">
        <f t="shared" si="0"/>
        <v>497.04203425012975</v>
      </c>
      <c r="R26" s="25">
        <f t="shared" si="1"/>
        <v>923.305282823041</v>
      </c>
      <c r="S26" s="25">
        <f t="shared" si="2"/>
        <v>323.311266114799</v>
      </c>
      <c r="T26" s="26">
        <f t="shared" si="4"/>
        <v>8.858336532519939</v>
      </c>
      <c r="U26" s="26">
        <f t="shared" si="4"/>
        <v>69.71919126380305</v>
      </c>
      <c r="V26" s="26">
        <f t="shared" si="4"/>
        <v>20.94575942675455</v>
      </c>
      <c r="W26" s="26">
        <f t="shared" si="4"/>
        <v>100.28416389451607</v>
      </c>
      <c r="X26" s="26">
        <f t="shared" si="4"/>
        <v>40.419253424221566</v>
      </c>
      <c r="Y26" s="26">
        <f t="shared" si="4"/>
        <v>240.22670454181517</v>
      </c>
      <c r="Z26">
        <v>1108.46</v>
      </c>
      <c r="AA26" s="28">
        <f t="shared" si="3"/>
        <v>342.8460793588356</v>
      </c>
      <c r="AB26" s="28">
        <v>490.07</v>
      </c>
      <c r="AC26" s="28">
        <f t="shared" si="9"/>
        <v>151.57838633002956</v>
      </c>
      <c r="AD26" s="28">
        <f t="shared" si="10"/>
        <v>191.26769302880604</v>
      </c>
      <c r="AE26" s="28"/>
      <c r="AF26" s="28"/>
      <c r="AG26" s="28"/>
      <c r="AH26" s="28"/>
      <c r="AI26" s="28"/>
      <c r="AX26">
        <v>1915.6</v>
      </c>
    </row>
    <row r="27" spans="1:50" ht="12.75">
      <c r="A27" s="3">
        <v>1997</v>
      </c>
      <c r="B27" s="2">
        <v>22</v>
      </c>
      <c r="C27" s="18">
        <v>3320.11</v>
      </c>
      <c r="D27" s="16">
        <v>910.7</v>
      </c>
      <c r="E27" s="15">
        <v>3469.08</v>
      </c>
      <c r="F27" s="9">
        <v>421.9</v>
      </c>
      <c r="G27" s="18">
        <v>367.9</v>
      </c>
      <c r="H27" s="19">
        <v>949.3</v>
      </c>
      <c r="I27" s="19" t="s">
        <v>26</v>
      </c>
      <c r="J27" s="19" t="s">
        <v>26</v>
      </c>
      <c r="K27" s="19" t="s">
        <v>26</v>
      </c>
      <c r="L27" s="19" t="s">
        <v>26</v>
      </c>
      <c r="M27" s="19" t="s">
        <v>26</v>
      </c>
      <c r="N27" s="19" t="s">
        <v>26</v>
      </c>
      <c r="O27" s="19" t="s">
        <v>26</v>
      </c>
      <c r="P27">
        <v>4617.57</v>
      </c>
      <c r="Q27" s="20">
        <f t="shared" si="0"/>
        <v>547.4831344058122</v>
      </c>
      <c r="R27" s="25">
        <f t="shared" si="1"/>
        <v>1017.0046704722366</v>
      </c>
      <c r="S27" s="25">
        <f t="shared" si="2"/>
        <v>326.459661041511</v>
      </c>
      <c r="T27" s="27" t="s">
        <v>26</v>
      </c>
      <c r="U27" s="27" t="s">
        <v>26</v>
      </c>
      <c r="V27" s="27" t="s">
        <v>26</v>
      </c>
      <c r="W27" s="27" t="s">
        <v>26</v>
      </c>
      <c r="X27" s="27" t="s">
        <v>26</v>
      </c>
      <c r="Y27" s="27" t="s">
        <v>26</v>
      </c>
      <c r="Z27">
        <v>1253.44</v>
      </c>
      <c r="AA27" s="28">
        <f t="shared" si="3"/>
        <v>383.94942762641006</v>
      </c>
      <c r="AB27" s="28">
        <v>464.72</v>
      </c>
      <c r="AC27" s="28">
        <f t="shared" si="9"/>
        <v>142.35143126639113</v>
      </c>
      <c r="AD27" s="28">
        <f t="shared" si="10"/>
        <v>241.59799636001893</v>
      </c>
      <c r="AE27" s="28"/>
      <c r="AF27" s="28"/>
      <c r="AG27" s="28"/>
      <c r="AH27" s="28"/>
      <c r="AI27" s="28"/>
      <c r="AX27">
        <v>2110</v>
      </c>
    </row>
    <row r="28" spans="1:50" ht="12.75">
      <c r="A28" s="3">
        <v>1998</v>
      </c>
      <c r="B28" s="2">
        <v>22</v>
      </c>
      <c r="C28" s="3">
        <v>3580.26</v>
      </c>
      <c r="D28" s="3">
        <v>823.85</v>
      </c>
      <c r="E28" s="3">
        <v>3821.95</v>
      </c>
      <c r="F28" s="3">
        <v>412.2</v>
      </c>
      <c r="G28" s="3">
        <v>366.4</v>
      </c>
      <c r="H28" s="4">
        <v>1184.8</v>
      </c>
      <c r="I28" s="19" t="s">
        <v>26</v>
      </c>
      <c r="J28" s="19" t="s">
        <v>26</v>
      </c>
      <c r="K28" s="19" t="s">
        <v>26</v>
      </c>
      <c r="L28" s="19" t="s">
        <v>26</v>
      </c>
      <c r="M28" s="19" t="s">
        <v>26</v>
      </c>
      <c r="N28" s="19" t="s">
        <v>26</v>
      </c>
      <c r="O28" s="19" t="s">
        <v>26</v>
      </c>
      <c r="P28">
        <v>4533.73</v>
      </c>
      <c r="Q28" s="20">
        <f t="shared" si="0"/>
        <v>597.301504929943</v>
      </c>
      <c r="R28" s="25">
        <f t="shared" si="1"/>
        <v>1109.5472755578621</v>
      </c>
      <c r="S28" s="25">
        <f t="shared" si="2"/>
        <v>322.67755316689</v>
      </c>
      <c r="T28" s="27" t="s">
        <v>26</v>
      </c>
      <c r="U28" s="27" t="s">
        <v>26</v>
      </c>
      <c r="V28" s="27" t="s">
        <v>26</v>
      </c>
      <c r="W28" s="27" t="s">
        <v>26</v>
      </c>
      <c r="X28" s="27" t="s">
        <v>26</v>
      </c>
      <c r="Y28" s="27" t="s">
        <v>26</v>
      </c>
      <c r="Z28">
        <v>1425.84</v>
      </c>
      <c r="AA28" s="28">
        <f t="shared" si="3"/>
        <v>441.8776534054571</v>
      </c>
      <c r="AB28" s="28">
        <v>574.33</v>
      </c>
      <c r="AC28" s="28">
        <f t="shared" si="9"/>
        <v>177.98882951828833</v>
      </c>
      <c r="AD28" s="28">
        <f t="shared" si="10"/>
        <v>263.88882388716877</v>
      </c>
      <c r="AE28" s="28"/>
      <c r="AF28" s="28"/>
      <c r="AG28" s="28"/>
      <c r="AH28" s="28"/>
      <c r="AI28" s="28"/>
      <c r="AX28">
        <v>2302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2002-03-12T12:41:14Z</dcterms:created>
  <dcterms:modified xsi:type="dcterms:W3CDTF">2005-08-16T09:07:32Z</dcterms:modified>
  <cp:category/>
  <cp:version/>
  <cp:contentType/>
  <cp:contentStatus/>
</cp:coreProperties>
</file>