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'Sheet1'!$A$1:$AH$37</definedName>
  </definedNames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AW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6.45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6.p121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<sst xmlns="http://schemas.openxmlformats.org/spreadsheetml/2006/main" count="232" uniqueCount="68">
  <si>
    <t>The Economic Indicators of Yunnan</t>
  </si>
  <si>
    <t xml:space="preserve">        ( Current Price)</t>
  </si>
  <si>
    <t xml:space="preserve">      General Price Indices</t>
  </si>
  <si>
    <t xml:space="preserve">Year </t>
  </si>
  <si>
    <t>G D P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</si>
  <si>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</si>
  <si>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</si>
  <si>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</si>
  <si>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</si>
  <si>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</si>
  <si>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</si>
  <si>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</si>
  <si>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</si>
  <si>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</si>
  <si>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</si>
  <si>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</si>
  <si>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</si>
  <si>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</si>
  <si>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</si>
  <si>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</si>
  <si>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</si>
  <si>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</si>
  <si>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</si>
  <si>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</si>
  <si>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</si>
  <si>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</si>
  <si>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S Industrial labor</t>
  </si>
  <si>
    <t>.</t>
  </si>
  <si>
    <t>L</t>
  </si>
  <si>
    <t>1978=100</t>
  </si>
  <si>
    <t>5.1 P. 71 1999</t>
  </si>
  <si>
    <t>1952=100</t>
  </si>
  <si>
    <t>2.8 P.26 1999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</si>
  <si>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</si>
  <si>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</si>
  <si>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</si>
  <si>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</si>
  <si>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</si>
  <si>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</si>
  <si>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</si>
  <si>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curr GDP/real GDP</t>
  </si>
  <si>
    <t>Real TIFA Sum</t>
  </si>
  <si>
    <t>2.10 p. 28 1999</t>
  </si>
  <si>
    <t>2.9 p. 29 1996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</si>
  <si>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</si>
  <si>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</si>
  <si>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</si>
  <si>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</si>
  <si>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</si>
  <si>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</si>
  <si>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</si>
  <si>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</si>
  <si>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</si>
  <si>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</si>
  <si>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</si>
  <si>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</si>
  <si>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</si>
  <si>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</si>
  <si>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</si>
  <si>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</si>
  <si>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</si>
  <si>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</si>
  <si>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</si>
  <si>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</si>
  <si>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</si>
  <si>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</si>
  <si>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</si>
  <si>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Yunnan Statistical yearbook 1999-2004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</si>
</sst>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2" borderId="0" xfId="0" applyFill="1" applyAlignment="1">
      <alignment/>
    </xf>
    <xf numFmtId="43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3" borderId="0" xfId="15" applyFill="1" applyAlignment="1">
      <alignment/>
    </xf>
    <xf numFmtId="43" fontId="0" fillId="0" borderId="0" xfId="0" applyNumberFormat="1" applyAlignment="1">
      <alignment/>
    </xf>
    <xf numFmtId="43" fontId="0" fillId="3" borderId="0" xfId="15" applyFont="1" applyFill="1" applyAlignment="1">
      <alignment/>
    </xf>
    <xf numFmtId="2" fontId="0" fillId="4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189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43" fontId="0" fillId="0" borderId="1" xfId="15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43" fontId="0" fillId="3" borderId="1" xfId="15" applyFont="1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:IV33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20" max="20" width="9.28125" style="0" bestFit="1" customWidth="1"/>
    <col min="21" max="21" width="19.140625" style="0" bestFit="1" customWidth="1"/>
    <col min="22" max="23" width="11.7109375" style="0" bestFit="1" customWidth="1"/>
    <col min="24" max="24" width="11.140625" style="0" customWidth="1"/>
    <col min="25" max="25" width="12.28125" style="0" bestFit="1" customWidth="1"/>
    <col min="26" max="26" width="15.421875" style="0" bestFit="1" customWidth="1"/>
    <col min="27" max="27" width="13.57421875" style="0" customWidth="1"/>
    <col min="28" max="28" width="10.140625" style="0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AB3" t="s">
        <v>43</v>
      </c>
    </row>
    <row r="4" spans="1:49" ht="12.75">
      <c r="A4" s="1"/>
      <c r="B4" s="1"/>
      <c r="C4" s="1"/>
      <c r="D4" s="1"/>
      <c r="E4" s="2" t="s">
        <v>61</v>
      </c>
      <c r="F4" s="1"/>
      <c r="G4" s="2" t="s">
        <v>61</v>
      </c>
      <c r="H4" s="7" t="s">
        <v>2</v>
      </c>
      <c r="I4" s="7"/>
      <c r="M4" s="1"/>
      <c r="N4" s="1"/>
      <c r="O4" s="1"/>
      <c r="R4" t="s">
        <v>30</v>
      </c>
      <c r="AB4" t="s">
        <v>42</v>
      </c>
      <c r="AD4" t="s">
        <v>56</v>
      </c>
      <c r="AE4" t="s">
        <v>59</v>
      </c>
      <c r="AQ4" t="s">
        <v>44</v>
      </c>
      <c r="AS4" t="s">
        <v>45</v>
      </c>
      <c r="AW4" t="s">
        <v>32</v>
      </c>
    </row>
    <row r="5" spans="1:49" ht="12.75">
      <c r="A5" s="2" t="s">
        <v>3</v>
      </c>
      <c r="C5" s="2" t="s">
        <v>4</v>
      </c>
      <c r="D5" s="2" t="s">
        <v>26</v>
      </c>
      <c r="E5" s="2" t="s">
        <v>26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1" t="s">
        <v>13</v>
      </c>
      <c r="R5" t="s">
        <v>28</v>
      </c>
      <c r="S5" t="s">
        <v>29</v>
      </c>
      <c r="T5" s="22" t="s">
        <v>33</v>
      </c>
      <c r="U5" s="22" t="s">
        <v>34</v>
      </c>
      <c r="V5" s="24" t="s">
        <v>35</v>
      </c>
      <c r="W5" s="25" t="s">
        <v>36</v>
      </c>
      <c r="X5" s="25" t="s">
        <v>37</v>
      </c>
      <c r="Y5" s="25" t="s">
        <v>38</v>
      </c>
      <c r="Z5" s="26" t="s">
        <v>39</v>
      </c>
      <c r="AA5" s="26" t="s">
        <v>41</v>
      </c>
      <c r="AB5" t="s">
        <v>54</v>
      </c>
      <c r="AC5" t="s">
        <v>55</v>
      </c>
      <c r="AD5" t="s">
        <v>57</v>
      </c>
      <c r="AE5" t="s">
        <v>58</v>
      </c>
      <c r="AF5" t="s">
        <v>60</v>
      </c>
      <c r="AL5" t="s">
        <v>46</v>
      </c>
      <c r="AM5" t="s">
        <v>47</v>
      </c>
      <c r="AN5" t="s">
        <v>48</v>
      </c>
      <c r="AO5" t="s">
        <v>49</v>
      </c>
      <c r="AP5" t="s">
        <v>50</v>
      </c>
      <c r="AQ5" t="s">
        <v>51</v>
      </c>
      <c r="AR5" t="s">
        <v>52</v>
      </c>
      <c r="AS5" t="s">
        <v>53</v>
      </c>
      <c r="AW5" t="s">
        <v>31</v>
      </c>
    </row>
    <row r="6" spans="1:27" ht="12.75">
      <c r="A6" s="2"/>
      <c r="C6" s="2" t="s">
        <v>14</v>
      </c>
      <c r="D6" s="11" t="s">
        <v>15</v>
      </c>
      <c r="E6" s="11" t="s">
        <v>15</v>
      </c>
      <c r="F6" s="10" t="s">
        <v>16</v>
      </c>
      <c r="G6" s="10" t="s">
        <v>16</v>
      </c>
      <c r="H6" s="10" t="s">
        <v>17</v>
      </c>
      <c r="I6" s="10" t="s">
        <v>18</v>
      </c>
      <c r="J6" s="2" t="s">
        <v>19</v>
      </c>
      <c r="K6" s="2" t="s">
        <v>20</v>
      </c>
      <c r="T6" s="22"/>
      <c r="U6" s="22" t="s">
        <v>40</v>
      </c>
      <c r="V6" s="24"/>
      <c r="W6" s="24"/>
      <c r="X6" s="24"/>
      <c r="Y6" s="24"/>
      <c r="Z6" s="24"/>
      <c r="AA6" s="24"/>
    </row>
    <row r="7" spans="1:27" ht="12.75">
      <c r="A7" s="2"/>
      <c r="B7" s="2" t="s">
        <v>25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2"/>
      <c r="U7" s="22"/>
      <c r="V7" s="24"/>
      <c r="W7" s="24"/>
      <c r="X7" s="24"/>
      <c r="Y7" s="24"/>
      <c r="Z7" s="24"/>
      <c r="AA7" s="24"/>
    </row>
    <row r="8" spans="1:49" ht="12.75">
      <c r="A8" s="12">
        <v>1978</v>
      </c>
      <c r="B8" s="2">
        <v>24</v>
      </c>
      <c r="C8" s="18">
        <v>69.05</v>
      </c>
      <c r="D8" s="16"/>
      <c r="E8" s="16"/>
      <c r="F8" s="17">
        <v>55.43</v>
      </c>
      <c r="G8" s="17"/>
      <c r="H8" s="17">
        <v>100</v>
      </c>
      <c r="I8" s="13"/>
      <c r="J8" s="2"/>
      <c r="K8" s="2"/>
      <c r="L8" s="2"/>
      <c r="M8" s="2"/>
      <c r="N8" s="2"/>
      <c r="O8" s="2"/>
      <c r="P8" s="1"/>
      <c r="Q8" s="2"/>
      <c r="R8">
        <v>1313.39</v>
      </c>
      <c r="S8" s="21">
        <f aca="true" t="shared" si="0" ref="S8:S33">100*AW8/AW$8</f>
        <v>100</v>
      </c>
      <c r="T8" s="23">
        <f>C$8/100*S8</f>
        <v>69.05</v>
      </c>
      <c r="U8" s="23">
        <f>C8/T8*100</f>
        <v>100</v>
      </c>
      <c r="V8" s="27"/>
      <c r="W8" s="24"/>
      <c r="X8" s="24"/>
      <c r="Y8" s="24"/>
      <c r="Z8" s="24"/>
      <c r="AA8" s="24"/>
      <c r="AB8">
        <v>26.96</v>
      </c>
      <c r="AC8" s="28">
        <f>AB8/U8*100</f>
        <v>26.96</v>
      </c>
      <c r="AD8" s="28"/>
      <c r="AE8" s="28"/>
      <c r="AF8" s="28"/>
      <c r="AG8" s="28"/>
      <c r="AH8" s="28"/>
      <c r="AI8" s="28"/>
      <c r="AJ8" s="28"/>
      <c r="AK8" s="28"/>
      <c r="AL8">
        <v>62.01</v>
      </c>
      <c r="AM8" t="s">
        <v>27</v>
      </c>
      <c r="AN8">
        <v>9.2233</v>
      </c>
      <c r="AR8">
        <v>69.05</v>
      </c>
      <c r="AW8">
        <v>459.8</v>
      </c>
    </row>
    <row r="9" spans="1:49" ht="12.75">
      <c r="A9" s="12">
        <v>1979</v>
      </c>
      <c r="B9" s="2">
        <v>24</v>
      </c>
      <c r="C9" s="18">
        <v>76.83</v>
      </c>
      <c r="D9" s="16"/>
      <c r="E9" s="16"/>
      <c r="F9" s="17">
        <v>62.38</v>
      </c>
      <c r="G9" s="17"/>
      <c r="H9" s="17">
        <v>100.7</v>
      </c>
      <c r="I9" s="13"/>
      <c r="J9" s="2"/>
      <c r="K9" s="2"/>
      <c r="L9" s="2"/>
      <c r="M9" s="2"/>
      <c r="N9" s="2"/>
      <c r="O9" s="2"/>
      <c r="P9" s="1"/>
      <c r="Q9" s="2"/>
      <c r="R9">
        <v>1342.65</v>
      </c>
      <c r="S9" s="21">
        <f t="shared" si="0"/>
        <v>103.11004784688996</v>
      </c>
      <c r="T9" s="23">
        <f aca="true" t="shared" si="1" ref="T9:T28">C$8/100*S9</f>
        <v>71.19748803827751</v>
      </c>
      <c r="U9" s="23">
        <f aca="true" t="shared" si="2" ref="U9:U28">C9/T9*100</f>
        <v>107.91111051375057</v>
      </c>
      <c r="V9" s="27"/>
      <c r="W9" s="24"/>
      <c r="X9" s="24"/>
      <c r="Y9" s="24"/>
      <c r="Z9" s="24"/>
      <c r="AA9" s="24"/>
      <c r="AB9">
        <v>30.63</v>
      </c>
      <c r="AC9" s="28">
        <f aca="true" t="shared" si="3" ref="AC9:AC33">AB9/U9*100</f>
        <v>28.384472974260582</v>
      </c>
      <c r="AD9" s="28"/>
      <c r="AE9" s="28"/>
      <c r="AF9" s="28"/>
      <c r="AG9" s="28"/>
      <c r="AH9" s="28"/>
      <c r="AI9" s="28"/>
      <c r="AJ9" s="28"/>
      <c r="AK9" s="28"/>
      <c r="AL9">
        <v>68.99</v>
      </c>
      <c r="AM9" t="s">
        <v>27</v>
      </c>
      <c r="AN9">
        <v>9.5354</v>
      </c>
      <c r="AR9">
        <v>76.83</v>
      </c>
      <c r="AW9">
        <v>474.1</v>
      </c>
    </row>
    <row r="10" spans="1:49" ht="12.75">
      <c r="A10" s="12">
        <v>1980</v>
      </c>
      <c r="B10" s="2">
        <v>24</v>
      </c>
      <c r="C10" s="18">
        <v>84.27</v>
      </c>
      <c r="D10" s="16"/>
      <c r="E10" s="16"/>
      <c r="F10" s="17">
        <v>65.35</v>
      </c>
      <c r="G10" s="17"/>
      <c r="H10" s="17">
        <v>106.4</v>
      </c>
      <c r="I10" s="13"/>
      <c r="J10" s="2"/>
      <c r="K10" s="2"/>
      <c r="L10" s="2"/>
      <c r="M10" s="2"/>
      <c r="N10" s="2"/>
      <c r="O10" s="2"/>
      <c r="P10" s="1"/>
      <c r="Q10" s="2"/>
      <c r="R10">
        <v>1404.03</v>
      </c>
      <c r="S10" s="21">
        <f t="shared" si="0"/>
        <v>111.8964767290126</v>
      </c>
      <c r="T10" s="23">
        <f t="shared" si="1"/>
        <v>77.2645171813832</v>
      </c>
      <c r="U10" s="23">
        <f t="shared" si="2"/>
        <v>109.06688228203252</v>
      </c>
      <c r="V10" s="27"/>
      <c r="W10" s="24"/>
      <c r="X10" s="24"/>
      <c r="Y10" s="24"/>
      <c r="Z10" s="24"/>
      <c r="AA10" s="24"/>
      <c r="AB10">
        <v>30.3</v>
      </c>
      <c r="AC10" s="28">
        <f t="shared" si="3"/>
        <v>27.78111867326345</v>
      </c>
      <c r="AD10" s="28"/>
      <c r="AE10" s="28"/>
      <c r="AF10" s="28"/>
      <c r="AG10" s="28"/>
      <c r="AH10" s="28"/>
      <c r="AI10" s="28"/>
      <c r="AJ10" s="28"/>
      <c r="AK10" s="28"/>
      <c r="AL10">
        <v>74.92</v>
      </c>
      <c r="AM10" t="s">
        <v>27</v>
      </c>
      <c r="AN10">
        <v>9.8052</v>
      </c>
      <c r="AR10">
        <v>84.27</v>
      </c>
      <c r="AW10">
        <v>514.5</v>
      </c>
    </row>
    <row r="11" spans="1:49" ht="12.75">
      <c r="A11" s="12">
        <v>1981</v>
      </c>
      <c r="B11" s="2">
        <v>24</v>
      </c>
      <c r="C11" s="18">
        <v>94.13</v>
      </c>
      <c r="D11" s="16"/>
      <c r="E11" s="16"/>
      <c r="F11" s="17">
        <v>72.54</v>
      </c>
      <c r="G11" s="17"/>
      <c r="H11" s="17">
        <v>107.7</v>
      </c>
      <c r="I11" s="13"/>
      <c r="J11" s="2"/>
      <c r="K11" s="2"/>
      <c r="L11" s="2"/>
      <c r="M11" s="2"/>
      <c r="N11" s="2"/>
      <c r="O11" s="2"/>
      <c r="P11" s="1"/>
      <c r="Q11" s="2"/>
      <c r="R11">
        <v>1479.56</v>
      </c>
      <c r="S11" s="21">
        <f t="shared" si="0"/>
        <v>120.66115702479337</v>
      </c>
      <c r="T11" s="23">
        <f t="shared" si="1"/>
        <v>83.31652892561982</v>
      </c>
      <c r="U11" s="23">
        <f t="shared" si="2"/>
        <v>112.97878249828892</v>
      </c>
      <c r="V11" s="27"/>
      <c r="W11" s="24"/>
      <c r="X11" s="24"/>
      <c r="Y11" s="24"/>
      <c r="Z11" s="24"/>
      <c r="AA11" s="24"/>
      <c r="AB11">
        <v>28.35</v>
      </c>
      <c r="AC11" s="28">
        <f t="shared" si="3"/>
        <v>25.09320721386723</v>
      </c>
      <c r="AD11" s="28"/>
      <c r="AE11" s="28"/>
      <c r="AF11" s="28"/>
      <c r="AG11" s="28"/>
      <c r="AH11" s="28"/>
      <c r="AI11" s="28"/>
      <c r="AJ11" s="28"/>
      <c r="AK11" s="28"/>
      <c r="AL11">
        <v>83.49</v>
      </c>
      <c r="AM11" t="s">
        <v>27</v>
      </c>
      <c r="AN11">
        <v>12.2446</v>
      </c>
      <c r="AR11">
        <v>94.13</v>
      </c>
      <c r="AW11">
        <v>554.8</v>
      </c>
    </row>
    <row r="12" spans="1:49" ht="12.75">
      <c r="A12" s="12">
        <v>1982</v>
      </c>
      <c r="B12" s="2">
        <v>24</v>
      </c>
      <c r="C12" s="18">
        <v>110.12</v>
      </c>
      <c r="D12" s="16"/>
      <c r="E12" s="16"/>
      <c r="F12" s="17">
        <v>83.6</v>
      </c>
      <c r="G12" s="17"/>
      <c r="H12" s="17">
        <v>109.8</v>
      </c>
      <c r="I12" s="13"/>
      <c r="J12" s="2"/>
      <c r="K12" s="2"/>
      <c r="L12" s="2"/>
      <c r="M12" s="2"/>
      <c r="N12" s="2"/>
      <c r="O12" s="2"/>
      <c r="P12" s="1"/>
      <c r="Q12" s="2"/>
      <c r="R12">
        <v>1543.37</v>
      </c>
      <c r="S12" s="21">
        <f t="shared" si="0"/>
        <v>139.36494127881687</v>
      </c>
      <c r="T12" s="23">
        <f t="shared" si="1"/>
        <v>96.23149195302305</v>
      </c>
      <c r="U12" s="23">
        <f t="shared" si="2"/>
        <v>114.43239397530785</v>
      </c>
      <c r="V12" s="27"/>
      <c r="W12" s="24"/>
      <c r="X12" s="24"/>
      <c r="Y12" s="24"/>
      <c r="Z12" s="24"/>
      <c r="AA12" s="24"/>
      <c r="AB12">
        <v>35.83</v>
      </c>
      <c r="AC12" s="28">
        <f t="shared" si="3"/>
        <v>31.311063900080054</v>
      </c>
      <c r="AD12" s="28"/>
      <c r="AE12" s="28"/>
      <c r="AF12" s="28"/>
      <c r="AG12" s="28"/>
      <c r="AH12" s="28"/>
      <c r="AI12" s="28"/>
      <c r="AJ12" s="28"/>
      <c r="AK12" s="28"/>
      <c r="AL12">
        <v>97.39</v>
      </c>
      <c r="AM12" t="s">
        <v>27</v>
      </c>
      <c r="AN12">
        <v>14.1913</v>
      </c>
      <c r="AR12">
        <v>110.12</v>
      </c>
      <c r="AW12">
        <v>640.8</v>
      </c>
    </row>
    <row r="13" spans="1:49" ht="12.75">
      <c r="A13" s="12">
        <v>1983</v>
      </c>
      <c r="B13" s="2">
        <v>24</v>
      </c>
      <c r="C13" s="18">
        <v>120.07</v>
      </c>
      <c r="D13" s="16"/>
      <c r="E13" s="16"/>
      <c r="F13" s="17">
        <v>95.11</v>
      </c>
      <c r="G13" s="17"/>
      <c r="H13" s="17">
        <v>110.9</v>
      </c>
      <c r="I13" s="13"/>
      <c r="J13" s="2"/>
      <c r="K13" s="2"/>
      <c r="L13" s="2"/>
      <c r="M13" s="2"/>
      <c r="N13" s="2"/>
      <c r="O13" s="2"/>
      <c r="P13" s="1"/>
      <c r="Q13" s="2"/>
      <c r="R13">
        <v>1582.9</v>
      </c>
      <c r="S13" s="21">
        <f t="shared" si="0"/>
        <v>151.0656807307525</v>
      </c>
      <c r="T13" s="23">
        <f t="shared" si="1"/>
        <v>104.31085254458459</v>
      </c>
      <c r="U13" s="23">
        <f t="shared" si="2"/>
        <v>115.10786947952478</v>
      </c>
      <c r="V13" s="27"/>
      <c r="W13" s="24"/>
      <c r="X13" s="24"/>
      <c r="Y13" s="24"/>
      <c r="Z13" s="24"/>
      <c r="AA13" s="24"/>
      <c r="AB13">
        <v>34.57</v>
      </c>
      <c r="AC13" s="28">
        <f t="shared" si="3"/>
        <v>30.032699029451905</v>
      </c>
      <c r="AD13" s="28"/>
      <c r="AE13" s="28"/>
      <c r="AF13" s="28"/>
      <c r="AG13" s="28"/>
      <c r="AH13" s="28"/>
      <c r="AI13" s="28"/>
      <c r="AJ13" s="28"/>
      <c r="AK13" s="28"/>
      <c r="AL13">
        <v>106.15</v>
      </c>
      <c r="AM13" t="s">
        <v>27</v>
      </c>
      <c r="AN13">
        <v>15.2506</v>
      </c>
      <c r="AR13">
        <v>120.07</v>
      </c>
      <c r="AW13">
        <v>694.6</v>
      </c>
    </row>
    <row r="14" spans="1:49" ht="12.75">
      <c r="A14" s="3">
        <v>1984</v>
      </c>
      <c r="B14" s="2">
        <v>24</v>
      </c>
      <c r="C14" s="18">
        <v>139.58</v>
      </c>
      <c r="D14" s="16"/>
      <c r="E14" s="16"/>
      <c r="F14" s="15">
        <v>112.27</v>
      </c>
      <c r="G14" s="15"/>
      <c r="H14" s="15">
        <v>113.9</v>
      </c>
      <c r="I14" s="13"/>
      <c r="J14" s="2"/>
      <c r="K14" s="2"/>
      <c r="R14">
        <v>1620.25</v>
      </c>
      <c r="S14" s="21">
        <f t="shared" si="0"/>
        <v>172.90126141800783</v>
      </c>
      <c r="T14" s="23">
        <f t="shared" si="1"/>
        <v>119.38832100913442</v>
      </c>
      <c r="U14" s="23">
        <f t="shared" si="2"/>
        <v>116.91260821845442</v>
      </c>
      <c r="V14" s="27"/>
      <c r="W14" s="24"/>
      <c r="X14" s="24"/>
      <c r="Y14" s="24"/>
      <c r="Z14" s="24"/>
      <c r="AA14" s="24"/>
      <c r="AB14">
        <v>48.01</v>
      </c>
      <c r="AC14" s="28">
        <f t="shared" si="3"/>
        <v>41.064860951773476</v>
      </c>
      <c r="AD14" s="28"/>
      <c r="AE14" s="28"/>
      <c r="AF14" s="28"/>
      <c r="AG14" s="28"/>
      <c r="AH14" s="28"/>
      <c r="AI14" s="28"/>
      <c r="AJ14" s="28"/>
      <c r="AK14" s="28"/>
      <c r="AL14">
        <v>122.64</v>
      </c>
      <c r="AM14" t="s">
        <v>27</v>
      </c>
      <c r="AN14">
        <v>18.789</v>
      </c>
      <c r="AQ14" t="e">
        <f>AL14-AM14+AN14+AO14+AP14</f>
        <v>#VALUE!</v>
      </c>
      <c r="AR14">
        <v>139.58</v>
      </c>
      <c r="AS14" t="e">
        <f>AR14-AQ14</f>
        <v>#VALUE!</v>
      </c>
      <c r="AW14">
        <v>795</v>
      </c>
    </row>
    <row r="15" spans="1:49" ht="12.75">
      <c r="A15" s="3">
        <v>1985</v>
      </c>
      <c r="B15" s="2">
        <v>24</v>
      </c>
      <c r="C15" s="18">
        <v>164.96</v>
      </c>
      <c r="D15" s="16">
        <v>172</v>
      </c>
      <c r="E15" s="4">
        <v>90.7</v>
      </c>
      <c r="F15" s="15">
        <v>136.26</v>
      </c>
      <c r="G15" s="15"/>
      <c r="H15" s="15">
        <v>123</v>
      </c>
      <c r="I15" s="13">
        <v>100</v>
      </c>
      <c r="J15" s="19">
        <v>46.28</v>
      </c>
      <c r="K15" s="19">
        <f>SUM(L15:P15)</f>
        <v>46.28</v>
      </c>
      <c r="L15" s="19">
        <v>7.43</v>
      </c>
      <c r="M15" s="19">
        <v>10.43</v>
      </c>
      <c r="N15" s="19">
        <v>0.74</v>
      </c>
      <c r="O15" s="19">
        <v>27.68</v>
      </c>
      <c r="P15" s="20" t="s">
        <v>27</v>
      </c>
      <c r="Q15" s="4">
        <f>SUM(L15:P15)</f>
        <v>46.28</v>
      </c>
      <c r="R15">
        <v>1672.34</v>
      </c>
      <c r="S15" s="21">
        <f t="shared" si="0"/>
        <v>195.43279686820355</v>
      </c>
      <c r="T15" s="23">
        <f t="shared" si="1"/>
        <v>134.94634623749457</v>
      </c>
      <c r="U15" s="23">
        <f t="shared" si="2"/>
        <v>122.24117554815739</v>
      </c>
      <c r="V15" s="27">
        <f aca="true" t="shared" si="4" ref="V15:AA28">L15/$U15*100</f>
        <v>6.078148354416735</v>
      </c>
      <c r="W15" s="27">
        <f t="shared" si="4"/>
        <v>8.53231323506952</v>
      </c>
      <c r="X15" s="27">
        <f t="shared" si="4"/>
        <v>0.6053606705610207</v>
      </c>
      <c r="Y15" s="27">
        <f t="shared" si="4"/>
        <v>22.643761298823044</v>
      </c>
      <c r="Z15" s="29" t="s">
        <v>27</v>
      </c>
      <c r="AA15" s="27">
        <f t="shared" si="4"/>
        <v>37.85958355887032</v>
      </c>
      <c r="AB15" s="28">
        <v>56.76</v>
      </c>
      <c r="AC15" s="28">
        <f t="shared" si="3"/>
        <v>46.43279954195072</v>
      </c>
      <c r="AD15" s="28"/>
      <c r="AE15" s="28"/>
      <c r="AF15" s="28"/>
      <c r="AG15" s="28"/>
      <c r="AH15" s="28"/>
      <c r="AI15" s="28"/>
      <c r="AJ15" s="28"/>
      <c r="AK15" s="28"/>
      <c r="AL15">
        <v>143.98</v>
      </c>
      <c r="AM15" t="s">
        <v>27</v>
      </c>
      <c r="AN15">
        <v>32.2567</v>
      </c>
      <c r="AQ15" t="e">
        <f aca="true" t="shared" si="5" ref="AQ15:AQ23">AL15-AM15+AN15+AO15+AP15</f>
        <v>#VALUE!</v>
      </c>
      <c r="AR15">
        <v>164.96</v>
      </c>
      <c r="AS15" t="e">
        <f aca="true" t="shared" si="6" ref="AS15:AS23">AR15-AQ15</f>
        <v>#VALUE!</v>
      </c>
      <c r="AW15">
        <v>898.6</v>
      </c>
    </row>
    <row r="16" spans="1:49" ht="12.75">
      <c r="A16" s="3">
        <v>1986</v>
      </c>
      <c r="B16" s="2">
        <v>24</v>
      </c>
      <c r="C16" s="18">
        <v>182.28</v>
      </c>
      <c r="D16" s="16">
        <v>177.4</v>
      </c>
      <c r="E16" s="4">
        <v>92.2</v>
      </c>
      <c r="F16" s="15">
        <v>147.02</v>
      </c>
      <c r="G16" s="15"/>
      <c r="H16" s="15">
        <v>129.1</v>
      </c>
      <c r="I16" s="13">
        <v>106.1</v>
      </c>
      <c r="J16" s="19">
        <v>49.92</v>
      </c>
      <c r="K16" s="19">
        <f aca="true" t="shared" si="7" ref="K16:K25">SUM(L16:P16)</f>
        <v>49.92</v>
      </c>
      <c r="L16" s="19">
        <v>7.25</v>
      </c>
      <c r="M16" s="19">
        <v>11.22</v>
      </c>
      <c r="N16" s="19">
        <v>1.49</v>
      </c>
      <c r="O16" s="19">
        <v>29.96</v>
      </c>
      <c r="P16" s="20" t="s">
        <v>27</v>
      </c>
      <c r="Q16" s="4">
        <f aca="true" t="shared" si="8" ref="Q16:Q33">SUM(L16:P16)</f>
        <v>49.92</v>
      </c>
      <c r="R16">
        <v>1731.42</v>
      </c>
      <c r="S16" s="21">
        <f t="shared" si="0"/>
        <v>203.8929969551979</v>
      </c>
      <c r="T16" s="23">
        <f t="shared" si="1"/>
        <v>140.78811439756416</v>
      </c>
      <c r="U16" s="23">
        <f t="shared" si="2"/>
        <v>129.4711565532223</v>
      </c>
      <c r="V16" s="27">
        <f t="shared" si="4"/>
        <v>5.59970281644909</v>
      </c>
      <c r="W16" s="27">
        <f t="shared" si="4"/>
        <v>8.666022841456385</v>
      </c>
      <c r="X16" s="27">
        <f t="shared" si="4"/>
        <v>1.1508354753805716</v>
      </c>
      <c r="Y16" s="27">
        <f t="shared" si="4"/>
        <v>23.140289155974447</v>
      </c>
      <c r="Z16" s="29" t="s">
        <v>27</v>
      </c>
      <c r="AA16" s="27">
        <f t="shared" si="4"/>
        <v>38.556850289260495</v>
      </c>
      <c r="AB16" s="28">
        <v>63.21</v>
      </c>
      <c r="AC16" s="28">
        <f t="shared" si="3"/>
        <v>48.82168483141338</v>
      </c>
      <c r="AD16" s="28"/>
      <c r="AE16" s="28"/>
      <c r="AF16" s="28"/>
      <c r="AG16" s="28"/>
      <c r="AH16" s="28"/>
      <c r="AI16" s="28"/>
      <c r="AJ16" s="28"/>
      <c r="AK16" s="28"/>
      <c r="AL16">
        <v>155.43</v>
      </c>
      <c r="AM16" t="s">
        <v>27</v>
      </c>
      <c r="AN16">
        <v>29.1037</v>
      </c>
      <c r="AQ16" t="e">
        <f t="shared" si="5"/>
        <v>#VALUE!</v>
      </c>
      <c r="AR16">
        <v>178.46</v>
      </c>
      <c r="AS16" t="e">
        <f t="shared" si="6"/>
        <v>#VALUE!</v>
      </c>
      <c r="AW16">
        <v>937.5</v>
      </c>
    </row>
    <row r="17" spans="1:49" ht="12.75">
      <c r="A17" s="3">
        <v>1987</v>
      </c>
      <c r="B17" s="2">
        <v>24</v>
      </c>
      <c r="C17" s="18">
        <v>229.03</v>
      </c>
      <c r="D17" s="16">
        <v>182.9</v>
      </c>
      <c r="E17" s="4">
        <v>94.8</v>
      </c>
      <c r="F17" s="15">
        <v>181.85</v>
      </c>
      <c r="G17" s="15"/>
      <c r="H17" s="15">
        <v>137.6</v>
      </c>
      <c r="I17" s="13">
        <v>113.5</v>
      </c>
      <c r="J17" s="19">
        <v>54.38</v>
      </c>
      <c r="K17" s="19">
        <f t="shared" si="7"/>
        <v>54.379999999999995</v>
      </c>
      <c r="L17" s="19">
        <v>7.75</v>
      </c>
      <c r="M17" s="19">
        <v>11.68</v>
      </c>
      <c r="N17" s="19">
        <v>1.38</v>
      </c>
      <c r="O17" s="19">
        <v>33.57</v>
      </c>
      <c r="P17" s="20" t="s">
        <v>27</v>
      </c>
      <c r="Q17" s="4">
        <f t="shared" si="8"/>
        <v>54.379999999999995</v>
      </c>
      <c r="R17">
        <v>1777.5</v>
      </c>
      <c r="S17" s="21">
        <f t="shared" si="0"/>
        <v>228.96911700739452</v>
      </c>
      <c r="T17" s="23">
        <f t="shared" si="1"/>
        <v>158.10317529360591</v>
      </c>
      <c r="U17" s="23">
        <f t="shared" si="2"/>
        <v>144.8611007177302</v>
      </c>
      <c r="V17" s="27">
        <f t="shared" si="4"/>
        <v>5.3499524452056315</v>
      </c>
      <c r="W17" s="27">
        <f t="shared" si="4"/>
        <v>8.062896072258294</v>
      </c>
      <c r="X17" s="27">
        <f t="shared" si="4"/>
        <v>0.9526366934688737</v>
      </c>
      <c r="Y17" s="27">
        <f t="shared" si="4"/>
        <v>23.17392304329717</v>
      </c>
      <c r="Z17" s="29" t="s">
        <v>27</v>
      </c>
      <c r="AA17" s="27">
        <f t="shared" si="4"/>
        <v>37.53940825422996</v>
      </c>
      <c r="AB17" s="28">
        <v>68.7</v>
      </c>
      <c r="AC17" s="28">
        <f t="shared" si="3"/>
        <v>47.42473974008089</v>
      </c>
      <c r="AD17" s="28"/>
      <c r="AE17" s="28"/>
      <c r="AF17" s="28"/>
      <c r="AG17" s="28"/>
      <c r="AH17" s="28"/>
      <c r="AI17" s="28"/>
      <c r="AJ17" s="28"/>
      <c r="AK17" s="28"/>
      <c r="AL17">
        <v>184.17</v>
      </c>
      <c r="AM17" t="s">
        <v>27</v>
      </c>
      <c r="AN17">
        <v>36.47</v>
      </c>
      <c r="AQ17" t="e">
        <f t="shared" si="5"/>
        <v>#VALUE!</v>
      </c>
      <c r="AR17">
        <v>212.05</v>
      </c>
      <c r="AS17" t="e">
        <f t="shared" si="6"/>
        <v>#VALUE!</v>
      </c>
      <c r="AW17">
        <v>1052.8</v>
      </c>
    </row>
    <row r="18" spans="1:49" ht="12.75">
      <c r="A18" s="3">
        <v>1988</v>
      </c>
      <c r="B18" s="2">
        <v>24</v>
      </c>
      <c r="C18" s="18">
        <v>301.09</v>
      </c>
      <c r="D18" s="16">
        <v>183.3</v>
      </c>
      <c r="E18" s="4">
        <v>96.3</v>
      </c>
      <c r="F18" s="15">
        <v>244.63</v>
      </c>
      <c r="G18" s="15"/>
      <c r="H18" s="15">
        <v>164.6</v>
      </c>
      <c r="I18" s="13">
        <v>136</v>
      </c>
      <c r="J18" s="19">
        <v>67.77</v>
      </c>
      <c r="K18" s="19">
        <f t="shared" si="7"/>
        <v>67.77000000000001</v>
      </c>
      <c r="L18" s="19">
        <v>8.3</v>
      </c>
      <c r="M18" s="19">
        <v>14.92</v>
      </c>
      <c r="N18" s="19">
        <v>1.85</v>
      </c>
      <c r="O18" s="19">
        <v>42.7</v>
      </c>
      <c r="P18" s="20" t="s">
        <v>27</v>
      </c>
      <c r="Q18" s="4">
        <f t="shared" si="8"/>
        <v>67.77000000000001</v>
      </c>
      <c r="R18">
        <v>1826.86</v>
      </c>
      <c r="S18" s="21">
        <f t="shared" si="0"/>
        <v>265.68073075250106</v>
      </c>
      <c r="T18" s="23">
        <f t="shared" si="1"/>
        <v>183.45254458460198</v>
      </c>
      <c r="U18" s="23">
        <f t="shared" si="2"/>
        <v>164.1241884552589</v>
      </c>
      <c r="V18" s="27">
        <f t="shared" si="4"/>
        <v>5.057146102667629</v>
      </c>
      <c r="W18" s="27">
        <f t="shared" si="4"/>
        <v>9.090677090578438</v>
      </c>
      <c r="X18" s="27">
        <f t="shared" si="4"/>
        <v>1.127195215654833</v>
      </c>
      <c r="Y18" s="27">
        <f t="shared" si="4"/>
        <v>26.016884166735878</v>
      </c>
      <c r="Z18" s="29" t="s">
        <v>27</v>
      </c>
      <c r="AA18" s="27">
        <f t="shared" si="4"/>
        <v>41.29190257563678</v>
      </c>
      <c r="AB18" s="28">
        <v>93.77</v>
      </c>
      <c r="AC18" s="28">
        <f t="shared" si="3"/>
        <v>57.13356506592091</v>
      </c>
      <c r="AD18" s="28"/>
      <c r="AE18" s="28"/>
      <c r="AF18" s="28"/>
      <c r="AG18" s="28"/>
      <c r="AH18" s="28"/>
      <c r="AI18" s="28"/>
      <c r="AJ18" s="28"/>
      <c r="AK18" s="28"/>
      <c r="AL18">
        <v>239.94</v>
      </c>
      <c r="AM18" t="s">
        <v>27</v>
      </c>
      <c r="AN18">
        <v>56.3693</v>
      </c>
      <c r="AQ18" t="e">
        <f t="shared" si="5"/>
        <v>#VALUE!</v>
      </c>
      <c r="AR18">
        <v>268.21</v>
      </c>
      <c r="AS18" t="e">
        <f t="shared" si="6"/>
        <v>#VALUE!</v>
      </c>
      <c r="AW18">
        <v>1221.6</v>
      </c>
    </row>
    <row r="19" spans="1:49" ht="12.75">
      <c r="A19" s="3">
        <v>1989</v>
      </c>
      <c r="B19" s="2">
        <v>24</v>
      </c>
      <c r="C19" s="18">
        <v>363.05</v>
      </c>
      <c r="D19" s="17">
        <v>183.9</v>
      </c>
      <c r="E19" s="4">
        <v>97.6</v>
      </c>
      <c r="F19" s="15">
        <v>304.91</v>
      </c>
      <c r="G19" s="15"/>
      <c r="H19" s="15">
        <v>196.4</v>
      </c>
      <c r="I19" s="13">
        <v>161.3</v>
      </c>
      <c r="J19" s="19">
        <v>67.8</v>
      </c>
      <c r="K19" s="19">
        <f t="shared" si="7"/>
        <v>67.8</v>
      </c>
      <c r="L19" s="19">
        <v>8.4</v>
      </c>
      <c r="M19" s="19">
        <v>13.99</v>
      </c>
      <c r="N19" s="19">
        <v>1.54</v>
      </c>
      <c r="O19" s="19">
        <v>43.87</v>
      </c>
      <c r="P19" s="20" t="s">
        <v>27</v>
      </c>
      <c r="Q19" s="4">
        <f t="shared" si="8"/>
        <v>67.8</v>
      </c>
      <c r="R19">
        <v>1880.67</v>
      </c>
      <c r="S19" s="21">
        <f t="shared" si="0"/>
        <v>281.07872988255764</v>
      </c>
      <c r="T19" s="23">
        <f t="shared" si="1"/>
        <v>194.08486298390605</v>
      </c>
      <c r="U19" s="23">
        <f t="shared" si="2"/>
        <v>187.05734925350924</v>
      </c>
      <c r="V19" s="27">
        <f t="shared" si="4"/>
        <v>4.490601429733675</v>
      </c>
      <c r="W19" s="27">
        <f t="shared" si="4"/>
        <v>7.478989762139776</v>
      </c>
      <c r="X19" s="27">
        <f t="shared" si="4"/>
        <v>0.8232769287845072</v>
      </c>
      <c r="Y19" s="27">
        <f t="shared" si="4"/>
        <v>23.45270056219242</v>
      </c>
      <c r="Z19" s="29" t="s">
        <v>27</v>
      </c>
      <c r="AA19" s="27">
        <f t="shared" si="4"/>
        <v>36.245568682850376</v>
      </c>
      <c r="AB19" s="28">
        <v>114.22</v>
      </c>
      <c r="AC19" s="28">
        <f t="shared" si="3"/>
        <v>61.06148753621194</v>
      </c>
      <c r="AD19" s="28"/>
      <c r="AE19" s="28"/>
      <c r="AF19" s="28"/>
      <c r="AG19" s="28"/>
      <c r="AH19" s="28"/>
      <c r="AI19" s="28"/>
      <c r="AJ19" s="28"/>
      <c r="AK19" s="28"/>
      <c r="AL19">
        <v>281.22</v>
      </c>
      <c r="AM19" t="s">
        <v>27</v>
      </c>
      <c r="AN19">
        <v>68.0331</v>
      </c>
      <c r="AQ19" t="e">
        <f t="shared" si="5"/>
        <v>#VALUE!</v>
      </c>
      <c r="AR19">
        <v>315.24</v>
      </c>
      <c r="AS19" t="e">
        <f t="shared" si="6"/>
        <v>#VALUE!</v>
      </c>
      <c r="AW19">
        <v>1292.4</v>
      </c>
    </row>
    <row r="20" spans="1:49" ht="12.75">
      <c r="A20" s="3">
        <v>1990</v>
      </c>
      <c r="B20" s="2">
        <v>24</v>
      </c>
      <c r="C20" s="18">
        <v>451.67</v>
      </c>
      <c r="D20" s="16">
        <v>184.8</v>
      </c>
      <c r="E20" s="4">
        <v>99.5</v>
      </c>
      <c r="F20" s="15">
        <v>345.26</v>
      </c>
      <c r="G20" s="15"/>
      <c r="H20" s="15">
        <v>200.5</v>
      </c>
      <c r="I20" s="13">
        <v>165.8</v>
      </c>
      <c r="J20" s="19">
        <v>75.74</v>
      </c>
      <c r="K20" s="19">
        <f t="shared" si="7"/>
        <v>75.74</v>
      </c>
      <c r="L20" s="19">
        <v>9.97</v>
      </c>
      <c r="M20" s="19">
        <v>15.74</v>
      </c>
      <c r="N20" s="19">
        <v>1.38</v>
      </c>
      <c r="O20" s="19">
        <v>48.65</v>
      </c>
      <c r="P20" s="20" t="s">
        <v>27</v>
      </c>
      <c r="Q20" s="4">
        <f t="shared" si="8"/>
        <v>75.74</v>
      </c>
      <c r="R20">
        <v>1922.65</v>
      </c>
      <c r="S20" s="21">
        <f t="shared" si="0"/>
        <v>305.54588951718137</v>
      </c>
      <c r="T20" s="23">
        <f t="shared" si="1"/>
        <v>210.97943671161374</v>
      </c>
      <c r="U20" s="23">
        <f t="shared" si="2"/>
        <v>214.08247506954172</v>
      </c>
      <c r="V20" s="27">
        <f t="shared" si="4"/>
        <v>4.657083676167974</v>
      </c>
      <c r="W20" s="27">
        <f t="shared" si="4"/>
        <v>7.352306626166892</v>
      </c>
      <c r="X20" s="27">
        <f t="shared" si="4"/>
        <v>0.644611381455547</v>
      </c>
      <c r="Y20" s="27">
        <f t="shared" si="4"/>
        <v>22.72488674479157</v>
      </c>
      <c r="Z20" s="29" t="s">
        <v>27</v>
      </c>
      <c r="AA20" s="27">
        <f t="shared" si="4"/>
        <v>35.37888842858198</v>
      </c>
      <c r="AB20" s="28">
        <v>132.16</v>
      </c>
      <c r="AC20" s="28">
        <f t="shared" si="3"/>
        <v>61.7332175167863</v>
      </c>
      <c r="AD20" s="28"/>
      <c r="AE20" s="28"/>
      <c r="AF20" s="28"/>
      <c r="AG20" s="28"/>
      <c r="AH20" s="28"/>
      <c r="AI20" s="28"/>
      <c r="AJ20" s="28"/>
      <c r="AK20" s="28"/>
      <c r="AL20">
        <v>351.84</v>
      </c>
      <c r="AM20" t="s">
        <v>27</v>
      </c>
      <c r="AN20">
        <v>77.2501</v>
      </c>
      <c r="AQ20" t="e">
        <f t="shared" si="5"/>
        <v>#VALUE!</v>
      </c>
      <c r="AR20">
        <v>395.99</v>
      </c>
      <c r="AS20" t="e">
        <f t="shared" si="6"/>
        <v>#VALUE!</v>
      </c>
      <c r="AW20">
        <v>1404.9</v>
      </c>
    </row>
    <row r="21" spans="1:49" ht="12.75">
      <c r="A21" s="3">
        <v>1991</v>
      </c>
      <c r="B21" s="2">
        <v>24</v>
      </c>
      <c r="C21" s="18">
        <v>517.41</v>
      </c>
      <c r="D21" s="16">
        <v>191.7</v>
      </c>
      <c r="E21" s="4">
        <v>102.9</v>
      </c>
      <c r="F21" s="15">
        <v>393.63</v>
      </c>
      <c r="G21" s="15"/>
      <c r="H21" s="15">
        <v>207.9</v>
      </c>
      <c r="I21" s="13">
        <v>171</v>
      </c>
      <c r="J21" s="19">
        <v>98.32</v>
      </c>
      <c r="K21" s="19">
        <f t="shared" si="7"/>
        <v>98.32</v>
      </c>
      <c r="L21" s="19">
        <v>9.9</v>
      </c>
      <c r="M21" s="19">
        <v>25.35</v>
      </c>
      <c r="N21" s="19">
        <v>2.78</v>
      </c>
      <c r="O21" s="19">
        <v>60.29</v>
      </c>
      <c r="P21" s="20" t="s">
        <v>27</v>
      </c>
      <c r="Q21" s="4">
        <f t="shared" si="8"/>
        <v>98.32</v>
      </c>
      <c r="R21">
        <v>1989.54</v>
      </c>
      <c r="S21" s="21">
        <f t="shared" si="0"/>
        <v>325.5980861244019</v>
      </c>
      <c r="T21" s="23">
        <f t="shared" si="1"/>
        <v>224.82547846889952</v>
      </c>
      <c r="U21" s="23">
        <f t="shared" si="2"/>
        <v>230.1385072206459</v>
      </c>
      <c r="V21" s="27">
        <f t="shared" si="4"/>
        <v>4.3017572850198205</v>
      </c>
      <c r="W21" s="27">
        <f t="shared" si="4"/>
        <v>11.015105775278025</v>
      </c>
      <c r="X21" s="27">
        <f t="shared" si="4"/>
        <v>1.2079682073085958</v>
      </c>
      <c r="Y21" s="27">
        <f t="shared" si="4"/>
        <v>26.197267344832824</v>
      </c>
      <c r="Z21" s="29" t="s">
        <v>27</v>
      </c>
      <c r="AA21" s="27">
        <f t="shared" si="4"/>
        <v>42.72209861243926</v>
      </c>
      <c r="AB21" s="28">
        <v>185.88</v>
      </c>
      <c r="AC21" s="28">
        <f t="shared" si="3"/>
        <v>80.76875193328124</v>
      </c>
      <c r="AD21" s="28"/>
      <c r="AE21" s="28"/>
      <c r="AF21" s="28"/>
      <c r="AG21" s="28"/>
      <c r="AH21" s="28"/>
      <c r="AI21" s="28"/>
      <c r="AJ21" s="28"/>
      <c r="AK21" s="28"/>
      <c r="AL21">
        <v>381.77</v>
      </c>
      <c r="AM21" t="s">
        <v>27</v>
      </c>
      <c r="AN21">
        <v>87.4467</v>
      </c>
      <c r="AQ21" t="e">
        <f t="shared" si="5"/>
        <v>#VALUE!</v>
      </c>
      <c r="AR21">
        <v>432.86</v>
      </c>
      <c r="AS21" t="e">
        <f t="shared" si="6"/>
        <v>#VALUE!</v>
      </c>
      <c r="AW21">
        <v>1497.1</v>
      </c>
    </row>
    <row r="22" spans="1:49" ht="12.75">
      <c r="A22" s="3">
        <v>1992</v>
      </c>
      <c r="B22" s="2">
        <v>24</v>
      </c>
      <c r="C22" s="18">
        <v>618.69</v>
      </c>
      <c r="D22" s="16">
        <v>198</v>
      </c>
      <c r="E22" s="4">
        <v>103.8</v>
      </c>
      <c r="F22" s="15">
        <v>477.07</v>
      </c>
      <c r="G22" s="15"/>
      <c r="H22" s="15">
        <v>223.9</v>
      </c>
      <c r="I22" s="13">
        <v>186.2</v>
      </c>
      <c r="J22" s="19">
        <v>140.69</v>
      </c>
      <c r="K22" s="19">
        <f t="shared" si="7"/>
        <v>140.69</v>
      </c>
      <c r="L22" s="19">
        <v>9.61</v>
      </c>
      <c r="M22" s="19">
        <v>44.07</v>
      </c>
      <c r="N22" s="19">
        <v>2</v>
      </c>
      <c r="O22" s="19">
        <v>85.01</v>
      </c>
      <c r="P22" s="20" t="s">
        <v>27</v>
      </c>
      <c r="Q22" s="4">
        <f t="shared" si="8"/>
        <v>140.69</v>
      </c>
      <c r="R22">
        <v>2032.54</v>
      </c>
      <c r="S22" s="21">
        <f t="shared" si="0"/>
        <v>361.09177903436273</v>
      </c>
      <c r="T22" s="23">
        <f t="shared" si="1"/>
        <v>249.33387342322746</v>
      </c>
      <c r="U22" s="23">
        <f t="shared" si="2"/>
        <v>248.13716303593273</v>
      </c>
      <c r="V22" s="27">
        <f t="shared" si="4"/>
        <v>3.8728580122471925</v>
      </c>
      <c r="W22" s="27">
        <f t="shared" si="4"/>
        <v>17.760338459909864</v>
      </c>
      <c r="X22" s="27">
        <f t="shared" si="4"/>
        <v>0.8060058298121108</v>
      </c>
      <c r="Y22" s="27">
        <f t="shared" si="4"/>
        <v>34.25927779616377</v>
      </c>
      <c r="Z22" s="29" t="s">
        <v>27</v>
      </c>
      <c r="AA22" s="27">
        <f t="shared" si="4"/>
        <v>56.69848009813294</v>
      </c>
      <c r="AB22" s="28">
        <v>254.18</v>
      </c>
      <c r="AC22" s="28">
        <f t="shared" si="3"/>
        <v>102.43528091082116</v>
      </c>
      <c r="AD22" s="28"/>
      <c r="AE22" s="28"/>
      <c r="AF22" s="28"/>
      <c r="AG22" s="28"/>
      <c r="AH22" s="28"/>
      <c r="AI22" s="28"/>
      <c r="AJ22" s="28"/>
      <c r="AK22" s="28"/>
      <c r="AL22">
        <v>446.67</v>
      </c>
      <c r="AM22" t="s">
        <v>27</v>
      </c>
      <c r="AN22">
        <v>94.3325</v>
      </c>
      <c r="AQ22" t="e">
        <f t="shared" si="5"/>
        <v>#VALUE!</v>
      </c>
      <c r="AR22">
        <v>510.03</v>
      </c>
      <c r="AS22" t="e">
        <f t="shared" si="6"/>
        <v>#VALUE!</v>
      </c>
      <c r="AW22">
        <v>1660.3</v>
      </c>
    </row>
    <row r="23" spans="1:49" ht="12.75">
      <c r="A23" s="3">
        <v>1993</v>
      </c>
      <c r="B23" s="2">
        <v>24</v>
      </c>
      <c r="C23" s="18">
        <v>779.21</v>
      </c>
      <c r="D23" s="16">
        <v>203.6</v>
      </c>
      <c r="E23" s="4">
        <v>103.4</v>
      </c>
      <c r="F23" s="15">
        <v>690.08</v>
      </c>
      <c r="G23" s="15"/>
      <c r="H23" s="15">
        <v>266.3</v>
      </c>
      <c r="I23" s="13">
        <v>225.8</v>
      </c>
      <c r="J23" s="19">
        <v>251.4</v>
      </c>
      <c r="K23" s="19">
        <f t="shared" si="7"/>
        <v>251.39999999999998</v>
      </c>
      <c r="L23" s="19">
        <v>13.89</v>
      </c>
      <c r="M23" s="19">
        <v>63.18</v>
      </c>
      <c r="N23" s="19">
        <v>6.7</v>
      </c>
      <c r="O23" s="19">
        <v>167.63</v>
      </c>
      <c r="P23" s="20" t="s">
        <v>27</v>
      </c>
      <c r="Q23" s="4">
        <f t="shared" si="8"/>
        <v>251.39999999999998</v>
      </c>
      <c r="R23">
        <v>2071.53</v>
      </c>
      <c r="S23" s="21">
        <f t="shared" si="0"/>
        <v>399.3692909960852</v>
      </c>
      <c r="T23" s="23">
        <f t="shared" si="1"/>
        <v>275.7644954327969</v>
      </c>
      <c r="U23" s="23">
        <f t="shared" si="2"/>
        <v>282.56356888042234</v>
      </c>
      <c r="V23" s="27">
        <f t="shared" si="4"/>
        <v>4.915708013964847</v>
      </c>
      <c r="W23" s="27">
        <f t="shared" si="4"/>
        <v>22.3595703615766</v>
      </c>
      <c r="X23" s="27">
        <f t="shared" si="4"/>
        <v>2.3711478541083135</v>
      </c>
      <c r="Y23" s="27">
        <f t="shared" si="4"/>
        <v>59.32470369913083</v>
      </c>
      <c r="Z23" s="29" t="s">
        <v>27</v>
      </c>
      <c r="AA23" s="27">
        <f t="shared" si="4"/>
        <v>88.97112992878058</v>
      </c>
      <c r="AB23" s="28">
        <v>371.24</v>
      </c>
      <c r="AC23" s="28">
        <f t="shared" si="3"/>
        <v>131.3828252774881</v>
      </c>
      <c r="AD23" s="28">
        <v>87.21</v>
      </c>
      <c r="AE23" s="28">
        <f aca="true" t="shared" si="9" ref="AE23:AE33">AD23/$U23*100</f>
        <v>30.863851396535225</v>
      </c>
      <c r="AF23" s="28">
        <f aca="true" t="shared" si="10" ref="AF23:AF28">AC23-AE23</f>
        <v>100.51897388095288</v>
      </c>
      <c r="AG23" s="28"/>
      <c r="AH23" s="28"/>
      <c r="AI23" s="28"/>
      <c r="AJ23" s="28"/>
      <c r="AK23" s="28"/>
      <c r="AM23" t="s">
        <v>27</v>
      </c>
      <c r="AQ23" t="e">
        <f t="shared" si="5"/>
        <v>#VALUE!</v>
      </c>
      <c r="AS23" t="e">
        <f t="shared" si="6"/>
        <v>#VALUE!</v>
      </c>
      <c r="AW23">
        <v>1836.3</v>
      </c>
    </row>
    <row r="24" spans="1:49" ht="12.75">
      <c r="A24" s="3">
        <v>1994</v>
      </c>
      <c r="B24" s="2">
        <v>24</v>
      </c>
      <c r="C24" s="18">
        <v>973.97</v>
      </c>
      <c r="D24" s="16">
        <v>215.8</v>
      </c>
      <c r="E24" s="4">
        <v>101.2</v>
      </c>
      <c r="F24" s="15">
        <v>948.71</v>
      </c>
      <c r="G24" s="15"/>
      <c r="H24" s="15">
        <v>308.4</v>
      </c>
      <c r="I24" s="13">
        <v>269.2</v>
      </c>
      <c r="J24" s="19">
        <v>321.73</v>
      </c>
      <c r="K24" s="19">
        <f t="shared" si="7"/>
        <v>321.73</v>
      </c>
      <c r="L24" s="19">
        <v>15.66</v>
      </c>
      <c r="M24" s="19">
        <v>66.61</v>
      </c>
      <c r="N24" s="19">
        <v>12.43</v>
      </c>
      <c r="O24" s="19">
        <v>227.03</v>
      </c>
      <c r="P24" s="20" t="s">
        <v>27</v>
      </c>
      <c r="Q24" s="4">
        <f t="shared" si="8"/>
        <v>321.73</v>
      </c>
      <c r="R24">
        <v>2108.7</v>
      </c>
      <c r="S24" s="21">
        <f t="shared" si="0"/>
        <v>445.69377990430627</v>
      </c>
      <c r="T24" s="23">
        <f t="shared" si="1"/>
        <v>307.75155502392346</v>
      </c>
      <c r="U24" s="23">
        <f t="shared" si="2"/>
        <v>316.4793106973212</v>
      </c>
      <c r="V24" s="27">
        <f t="shared" si="4"/>
        <v>4.948190757081472</v>
      </c>
      <c r="W24" s="27">
        <f t="shared" si="4"/>
        <v>21.04718942076608</v>
      </c>
      <c r="X24" s="27">
        <f t="shared" si="4"/>
        <v>3.927586916380759</v>
      </c>
      <c r="Y24" s="27">
        <f t="shared" si="4"/>
        <v>71.73612692083056</v>
      </c>
      <c r="Z24" s="29" t="s">
        <v>27</v>
      </c>
      <c r="AA24" s="27">
        <f t="shared" si="4"/>
        <v>101.65909401505888</v>
      </c>
      <c r="AB24" s="28">
        <v>433.59</v>
      </c>
      <c r="AC24" s="28">
        <f t="shared" si="3"/>
        <v>137.004216498273</v>
      </c>
      <c r="AD24" s="28">
        <v>114.54</v>
      </c>
      <c r="AE24" s="28">
        <f t="shared" si="9"/>
        <v>36.19193929221659</v>
      </c>
      <c r="AF24" s="28">
        <f t="shared" si="10"/>
        <v>100.81227720605641</v>
      </c>
      <c r="AG24" s="28"/>
      <c r="AH24" s="28"/>
      <c r="AI24" s="28"/>
      <c r="AJ24" s="28"/>
      <c r="AK24" s="28"/>
      <c r="AW24">
        <v>2049.3</v>
      </c>
    </row>
    <row r="25" spans="1:49" ht="12.75">
      <c r="A25" s="3">
        <v>1995</v>
      </c>
      <c r="B25" s="2">
        <v>24</v>
      </c>
      <c r="C25" s="18">
        <v>1206.68</v>
      </c>
      <c r="D25" s="16">
        <v>216.6</v>
      </c>
      <c r="E25" s="4">
        <v>99.8</v>
      </c>
      <c r="F25" s="15">
        <v>1230.01</v>
      </c>
      <c r="G25" s="15"/>
      <c r="H25" s="15">
        <v>364.2</v>
      </c>
      <c r="I25" s="13">
        <v>326.5</v>
      </c>
      <c r="J25" s="19">
        <v>380.57</v>
      </c>
      <c r="K25" s="19">
        <f t="shared" si="7"/>
        <v>380.57000000000005</v>
      </c>
      <c r="L25" s="19">
        <v>18.57</v>
      </c>
      <c r="M25" s="19">
        <v>79.8</v>
      </c>
      <c r="N25" s="19">
        <v>21.66</v>
      </c>
      <c r="O25" s="19">
        <v>260.54</v>
      </c>
      <c r="P25" s="20" t="s">
        <v>27</v>
      </c>
      <c r="Q25" s="4">
        <f t="shared" si="8"/>
        <v>380.57000000000005</v>
      </c>
      <c r="R25">
        <v>2149</v>
      </c>
      <c r="S25" s="21">
        <f t="shared" si="0"/>
        <v>495.6067855589387</v>
      </c>
      <c r="T25" s="23">
        <f t="shared" si="1"/>
        <v>342.2164854284472</v>
      </c>
      <c r="U25" s="23">
        <f t="shared" si="2"/>
        <v>352.6072095823392</v>
      </c>
      <c r="V25" s="27">
        <f t="shared" si="4"/>
        <v>5.266483354664256</v>
      </c>
      <c r="W25" s="27">
        <f t="shared" si="4"/>
        <v>22.631414738944944</v>
      </c>
      <c r="X25" s="27">
        <f t="shared" si="4"/>
        <v>6.142812571999342</v>
      </c>
      <c r="Y25" s="27">
        <f t="shared" si="4"/>
        <v>73.88958391083604</v>
      </c>
      <c r="Z25" s="29" t="s">
        <v>27</v>
      </c>
      <c r="AA25" s="27">
        <f t="shared" si="4"/>
        <v>107.93029457644458</v>
      </c>
      <c r="AB25" s="28">
        <v>492.77</v>
      </c>
      <c r="AC25" s="28">
        <f t="shared" si="3"/>
        <v>139.7504040214273</v>
      </c>
      <c r="AD25" s="28">
        <v>157.16</v>
      </c>
      <c r="AE25" s="28">
        <f t="shared" si="9"/>
        <v>44.57084135805247</v>
      </c>
      <c r="AF25" s="28">
        <f t="shared" si="10"/>
        <v>95.17956266337484</v>
      </c>
      <c r="AG25" s="28"/>
      <c r="AH25" s="28"/>
      <c r="AI25" s="28"/>
      <c r="AJ25" s="28"/>
      <c r="AK25" s="28"/>
      <c r="AW25">
        <v>2278.8</v>
      </c>
    </row>
    <row r="26" spans="1:49" ht="12.75">
      <c r="A26" s="3">
        <v>1996</v>
      </c>
      <c r="B26" s="2">
        <v>24</v>
      </c>
      <c r="C26" s="18">
        <v>1491.62</v>
      </c>
      <c r="D26" s="16">
        <v>242.7</v>
      </c>
      <c r="E26" s="4">
        <v>99.5</v>
      </c>
      <c r="F26" s="15">
        <v>1291.37</v>
      </c>
      <c r="G26" s="15"/>
      <c r="H26" s="15">
        <v>388.2</v>
      </c>
      <c r="I26" s="13">
        <v>354.9</v>
      </c>
      <c r="J26" s="19">
        <v>448.02</v>
      </c>
      <c r="K26" s="19">
        <v>447.42</v>
      </c>
      <c r="L26" s="9">
        <v>23.61</v>
      </c>
      <c r="M26" s="4">
        <v>97.62</v>
      </c>
      <c r="N26" s="4">
        <v>16.15</v>
      </c>
      <c r="O26">
        <v>310.04</v>
      </c>
      <c r="P26" s="20" t="s">
        <v>27</v>
      </c>
      <c r="Q26" s="4">
        <f t="shared" si="8"/>
        <v>447.42</v>
      </c>
      <c r="R26">
        <v>2186.2</v>
      </c>
      <c r="S26" s="21">
        <f t="shared" si="0"/>
        <v>547.1509351892128</v>
      </c>
      <c r="T26" s="23">
        <f t="shared" si="1"/>
        <v>377.80772074815144</v>
      </c>
      <c r="U26" s="23">
        <f t="shared" si="2"/>
        <v>394.80929533314685</v>
      </c>
      <c r="V26" s="27">
        <f t="shared" si="4"/>
        <v>5.980102363111151</v>
      </c>
      <c r="W26" s="27">
        <f t="shared" si="4"/>
        <v>24.7258616131686</v>
      </c>
      <c r="X26" s="27">
        <f t="shared" si="4"/>
        <v>4.090582514368704</v>
      </c>
      <c r="Y26" s="27">
        <f t="shared" si="4"/>
        <v>78.52905280215931</v>
      </c>
      <c r="Z26" s="29" t="s">
        <v>27</v>
      </c>
      <c r="AA26" s="27">
        <f t="shared" si="4"/>
        <v>113.32559929280777</v>
      </c>
      <c r="AB26" s="28">
        <v>613.55</v>
      </c>
      <c r="AC26" s="28">
        <f t="shared" si="3"/>
        <v>155.4041425195615</v>
      </c>
      <c r="AD26" s="28">
        <v>199.78</v>
      </c>
      <c r="AE26" s="28">
        <f t="shared" si="9"/>
        <v>50.60164549353434</v>
      </c>
      <c r="AF26" s="28">
        <f t="shared" si="10"/>
        <v>104.80249702602717</v>
      </c>
      <c r="AG26" s="28"/>
      <c r="AH26" s="28"/>
      <c r="AI26" s="28"/>
      <c r="AJ26" s="28"/>
      <c r="AK26" s="28"/>
      <c r="AW26">
        <v>2515.8</v>
      </c>
    </row>
    <row r="27" spans="1:49" ht="12.75">
      <c r="A27" s="3">
        <v>1997</v>
      </c>
      <c r="B27" s="2">
        <v>24</v>
      </c>
      <c r="C27" s="18">
        <v>1644.23</v>
      </c>
      <c r="D27" s="16">
        <v>236</v>
      </c>
      <c r="E27" s="4">
        <v>95.9</v>
      </c>
      <c r="F27" s="15">
        <v>1440.11</v>
      </c>
      <c r="G27" s="15"/>
      <c r="H27" s="15">
        <v>397.1</v>
      </c>
      <c r="I27" s="13">
        <v>355.2</v>
      </c>
      <c r="J27" s="19">
        <v>540.5</v>
      </c>
      <c r="K27" s="19">
        <v>538.19</v>
      </c>
      <c r="L27" s="9">
        <v>41.54</v>
      </c>
      <c r="M27" s="4">
        <v>108.91</v>
      </c>
      <c r="N27" s="4">
        <v>19.35</v>
      </c>
      <c r="O27">
        <v>368.39</v>
      </c>
      <c r="P27" s="20" t="s">
        <v>27</v>
      </c>
      <c r="Q27" s="4">
        <f t="shared" si="8"/>
        <v>538.1899999999999</v>
      </c>
      <c r="R27">
        <v>2223.5</v>
      </c>
      <c r="S27" s="21">
        <f t="shared" si="0"/>
        <v>598.5863418877773</v>
      </c>
      <c r="T27" s="23">
        <f t="shared" si="1"/>
        <v>413.3238690735102</v>
      </c>
      <c r="U27" s="23">
        <f t="shared" si="2"/>
        <v>397.80668938516385</v>
      </c>
      <c r="V27" s="27">
        <f t="shared" si="4"/>
        <v>10.442257787118354</v>
      </c>
      <c r="W27" s="27">
        <f t="shared" si="4"/>
        <v>27.37761905621233</v>
      </c>
      <c r="X27" s="27">
        <f t="shared" si="4"/>
        <v>4.8641715979956714</v>
      </c>
      <c r="Y27" s="27">
        <f t="shared" si="4"/>
        <v>92.60528036101422</v>
      </c>
      <c r="Z27" s="29" t="s">
        <v>27</v>
      </c>
      <c r="AA27" s="27">
        <f t="shared" si="4"/>
        <v>135.28932880234058</v>
      </c>
      <c r="AB27" s="28">
        <v>703.39</v>
      </c>
      <c r="AC27" s="28">
        <f t="shared" si="3"/>
        <v>176.8170367087429</v>
      </c>
      <c r="AD27" s="28">
        <v>217.33</v>
      </c>
      <c r="AE27" s="28">
        <f t="shared" si="9"/>
        <v>54.632062707617536</v>
      </c>
      <c r="AF27" s="28">
        <f t="shared" si="10"/>
        <v>122.18497400112537</v>
      </c>
      <c r="AG27" s="28"/>
      <c r="AH27" s="28"/>
      <c r="AI27" s="28"/>
      <c r="AJ27" s="28"/>
      <c r="AK27" s="28"/>
      <c r="AW27">
        <v>2752.3</v>
      </c>
    </row>
    <row r="28" spans="1:49" s="40" customFormat="1" ht="12.75">
      <c r="A28" s="31">
        <v>1998</v>
      </c>
      <c r="B28" s="32">
        <v>24</v>
      </c>
      <c r="C28" s="33">
        <v>1793.9</v>
      </c>
      <c r="D28" s="34">
        <v>232</v>
      </c>
      <c r="E28" s="35">
        <v>83.3</v>
      </c>
      <c r="F28" s="36">
        <v>1503.23</v>
      </c>
      <c r="G28" s="36">
        <v>1017.29</v>
      </c>
      <c r="H28" s="36">
        <v>393.9</v>
      </c>
      <c r="I28" s="37">
        <v>363.7</v>
      </c>
      <c r="J28" s="38">
        <v>672.54</v>
      </c>
      <c r="K28" s="38">
        <v>664.4</v>
      </c>
      <c r="L28" s="39">
        <v>42.09</v>
      </c>
      <c r="M28" s="35">
        <v>144.28</v>
      </c>
      <c r="N28" s="35">
        <v>10.22</v>
      </c>
      <c r="O28" s="40">
        <v>467.81</v>
      </c>
      <c r="P28" s="41" t="s">
        <v>27</v>
      </c>
      <c r="Q28" s="35">
        <f t="shared" si="8"/>
        <v>664.4</v>
      </c>
      <c r="R28" s="40">
        <v>2240.5</v>
      </c>
      <c r="S28" s="42">
        <f t="shared" si="0"/>
        <v>646.4767290126142</v>
      </c>
      <c r="T28" s="43">
        <f t="shared" si="1"/>
        <v>446.39218138321013</v>
      </c>
      <c r="U28" s="43">
        <f t="shared" si="2"/>
        <v>401.8663576143614</v>
      </c>
      <c r="V28" s="44">
        <f t="shared" si="4"/>
        <v>10.47363114689744</v>
      </c>
      <c r="W28" s="44">
        <f t="shared" si="4"/>
        <v>35.90248281953819</v>
      </c>
      <c r="X28" s="44">
        <f t="shared" si="4"/>
        <v>2.5431340062079313</v>
      </c>
      <c r="Y28" s="44">
        <f t="shared" si="4"/>
        <v>116.40934632525757</v>
      </c>
      <c r="Z28" s="45" t="s">
        <v>27</v>
      </c>
      <c r="AA28" s="44">
        <f t="shared" si="4"/>
        <v>165.32859429790113</v>
      </c>
      <c r="AB28" s="46">
        <v>770.13</v>
      </c>
      <c r="AC28" s="46">
        <f t="shared" si="3"/>
        <v>191.63833583179198</v>
      </c>
      <c r="AD28" s="46">
        <v>215.43</v>
      </c>
      <c r="AE28" s="46">
        <f t="shared" si="9"/>
        <v>53.60737367488988</v>
      </c>
      <c r="AF28" s="46">
        <f t="shared" si="10"/>
        <v>138.0309621569021</v>
      </c>
      <c r="AG28" s="46"/>
      <c r="AH28" s="46"/>
      <c r="AI28" s="46"/>
      <c r="AJ28" s="46"/>
      <c r="AK28" s="46"/>
      <c r="AW28" s="40">
        <v>2972.5</v>
      </c>
    </row>
    <row r="29" spans="1:49" ht="12.75">
      <c r="A29" s="3">
        <v>1999</v>
      </c>
      <c r="B29" s="2">
        <v>24</v>
      </c>
      <c r="C29" s="18">
        <v>1855.74</v>
      </c>
      <c r="D29" s="16"/>
      <c r="E29" s="4">
        <v>76.5181</v>
      </c>
      <c r="F29" s="15">
        <v>1561.08</v>
      </c>
      <c r="G29" s="15">
        <v>988.52955</v>
      </c>
      <c r="H29" s="15">
        <v>387.20369999999997</v>
      </c>
      <c r="I29" s="13">
        <v>362.6089</v>
      </c>
      <c r="J29" s="19">
        <v>663.9716</v>
      </c>
      <c r="K29" s="19">
        <v>711.12</v>
      </c>
      <c r="L29" s="9">
        <v>54.92</v>
      </c>
      <c r="M29" s="30">
        <v>161.85</v>
      </c>
      <c r="N29" s="4">
        <v>14.47</v>
      </c>
      <c r="O29">
        <v>479.88</v>
      </c>
      <c r="P29" s="20" t="s">
        <v>27</v>
      </c>
      <c r="Q29" s="4">
        <f t="shared" si="8"/>
        <v>711.12</v>
      </c>
      <c r="R29">
        <v>2273.4027</v>
      </c>
      <c r="S29" s="21">
        <f t="shared" si="0"/>
        <v>693.0187037842541</v>
      </c>
      <c r="T29" s="23">
        <f>C$8/100*S29</f>
        <v>478.5294149630274</v>
      </c>
      <c r="U29" s="23">
        <f>C29/T29*100</f>
        <v>387.8006120362277</v>
      </c>
      <c r="V29" s="27">
        <f aca="true" t="shared" si="11" ref="V29:Y33">L29/$U29*100</f>
        <v>14.16191679317656</v>
      </c>
      <c r="W29" s="27">
        <f t="shared" si="11"/>
        <v>41.73536476648991</v>
      </c>
      <c r="X29" s="27">
        <f t="shared" si="11"/>
        <v>3.7312989074520173</v>
      </c>
      <c r="Y29" s="27">
        <f t="shared" si="11"/>
        <v>123.74400274416546</v>
      </c>
      <c r="Z29" s="29" t="s">
        <v>27</v>
      </c>
      <c r="AA29" s="27">
        <f>Q29/$U29*100</f>
        <v>183.37258321128394</v>
      </c>
      <c r="AB29" s="28">
        <v>744.31</v>
      </c>
      <c r="AC29" s="28">
        <f t="shared" si="3"/>
        <v>191.9311050314866</v>
      </c>
      <c r="AD29" s="28">
        <v>283.71</v>
      </c>
      <c r="AE29" s="28">
        <f t="shared" si="9"/>
        <v>73.15872930429936</v>
      </c>
      <c r="AF29" s="28">
        <f>AC29-AE29</f>
        <v>118.77237572718724</v>
      </c>
      <c r="AW29">
        <v>3186.5</v>
      </c>
    </row>
    <row r="30" spans="1:49" ht="12.75">
      <c r="A30" s="3">
        <v>2000</v>
      </c>
      <c r="B30" s="2">
        <v>24</v>
      </c>
      <c r="C30" s="18">
        <v>1955.09</v>
      </c>
      <c r="D30" s="16"/>
      <c r="E30" s="4">
        <v>71.506</v>
      </c>
      <c r="F30" s="15">
        <v>1589.36</v>
      </c>
      <c r="G30" s="15">
        <v>1063.35606</v>
      </c>
      <c r="H30" s="15">
        <v>377.91081119999996</v>
      </c>
      <c r="I30" s="13">
        <v>354.99411310000005</v>
      </c>
      <c r="J30" s="19">
        <v>683.96</v>
      </c>
      <c r="K30" s="19">
        <v>688.95</v>
      </c>
      <c r="L30" s="9">
        <v>57.16</v>
      </c>
      <c r="M30" s="30">
        <v>154.49</v>
      </c>
      <c r="N30" s="4">
        <v>7.87</v>
      </c>
      <c r="O30">
        <v>469.43</v>
      </c>
      <c r="P30" s="20" t="s">
        <v>27</v>
      </c>
      <c r="Q30" s="4">
        <f t="shared" si="8"/>
        <v>688.95</v>
      </c>
      <c r="R30">
        <v>2295.449</v>
      </c>
      <c r="S30" s="21">
        <f t="shared" si="0"/>
        <v>742.2140060896041</v>
      </c>
      <c r="T30" s="23">
        <f>C$8/100*S30</f>
        <v>512.4987712048717</v>
      </c>
      <c r="U30" s="23">
        <f>C30/T30*100</f>
        <v>381.48189026944056</v>
      </c>
      <c r="V30" s="27">
        <f t="shared" si="11"/>
        <v>14.983673264182451</v>
      </c>
      <c r="W30" s="27">
        <f t="shared" si="11"/>
        <v>40.497335244638684</v>
      </c>
      <c r="X30" s="27">
        <f t="shared" si="11"/>
        <v>2.0630074980601103</v>
      </c>
      <c r="Y30" s="27">
        <f t="shared" si="11"/>
        <v>123.0543341568434</v>
      </c>
      <c r="Z30" s="29" t="s">
        <v>27</v>
      </c>
      <c r="AA30" s="27">
        <f>Q30/$U30*100</f>
        <v>180.59835016372463</v>
      </c>
      <c r="AB30" s="28">
        <v>724.7</v>
      </c>
      <c r="AC30" s="28">
        <f t="shared" si="3"/>
        <v>189.96969934487444</v>
      </c>
      <c r="AD30" s="28">
        <v>287.11</v>
      </c>
      <c r="AE30" s="28">
        <f t="shared" si="9"/>
        <v>75.26176401118656</v>
      </c>
      <c r="AF30" s="28">
        <f>AC30-AE30</f>
        <v>114.70793533368789</v>
      </c>
      <c r="AW30">
        <v>3412.7</v>
      </c>
    </row>
    <row r="31" spans="1:49" ht="12.75">
      <c r="A31" s="3">
        <v>2001</v>
      </c>
      <c r="B31" s="2">
        <v>24</v>
      </c>
      <c r="C31" s="18">
        <v>2074.71</v>
      </c>
      <c r="D31" s="16"/>
      <c r="E31" s="4">
        <v>66.3201</v>
      </c>
      <c r="F31" s="15">
        <v>1675.11</v>
      </c>
      <c r="G31" s="15">
        <v>1157.4</v>
      </c>
      <c r="H31" s="15">
        <v>371.86423822079996</v>
      </c>
      <c r="I31" s="13">
        <v>351.79916608210004</v>
      </c>
      <c r="J31" s="19">
        <v>738.4472</v>
      </c>
      <c r="K31" s="19">
        <v>723.81</v>
      </c>
      <c r="L31" s="9">
        <v>72.64</v>
      </c>
      <c r="M31" s="4">
        <v>146.02</v>
      </c>
      <c r="N31" s="4">
        <v>13.15</v>
      </c>
      <c r="O31">
        <v>492</v>
      </c>
      <c r="P31" s="20" t="s">
        <v>27</v>
      </c>
      <c r="Q31" s="4">
        <f t="shared" si="8"/>
        <v>723.8100000000001</v>
      </c>
      <c r="R31">
        <v>2322.5322</v>
      </c>
      <c r="S31" s="21">
        <f t="shared" si="0"/>
        <v>790.4523705959112</v>
      </c>
      <c r="T31" s="23">
        <f>C$8/100*S31</f>
        <v>545.8073618964767</v>
      </c>
      <c r="U31" s="23">
        <f>C31/T31*100</f>
        <v>380.11762845982105</v>
      </c>
      <c r="V31" s="27">
        <f t="shared" si="11"/>
        <v>19.10987403934047</v>
      </c>
      <c r="W31" s="27">
        <f t="shared" si="11"/>
        <v>38.41442465892753</v>
      </c>
      <c r="X31" s="27">
        <f t="shared" si="11"/>
        <v>3.459455446273777</v>
      </c>
      <c r="Y31" s="27">
        <f t="shared" si="11"/>
        <v>129.43361821799988</v>
      </c>
      <c r="Z31" s="29" t="s">
        <v>27</v>
      </c>
      <c r="AA31" s="27">
        <f>Q31/$U31*100</f>
        <v>190.41737236254167</v>
      </c>
      <c r="AB31" s="28">
        <v>929.73</v>
      </c>
      <c r="AC31" s="28">
        <f t="shared" si="3"/>
        <v>244.59007696305088</v>
      </c>
      <c r="AD31" s="28">
        <v>319.34</v>
      </c>
      <c r="AE31" s="28">
        <f t="shared" si="9"/>
        <v>84.01083667019527</v>
      </c>
      <c r="AF31" s="28">
        <f>AC31-AE31</f>
        <v>160.57924029285562</v>
      </c>
      <c r="AW31">
        <v>3634.5</v>
      </c>
    </row>
    <row r="32" spans="1:49" ht="12.75">
      <c r="A32" s="3">
        <v>2002</v>
      </c>
      <c r="B32" s="2">
        <v>24</v>
      </c>
      <c r="C32" s="18">
        <v>2232.32</v>
      </c>
      <c r="D32" s="16"/>
      <c r="E32" s="4">
        <v>62.3</v>
      </c>
      <c r="F32" s="15">
        <v>1850.46</v>
      </c>
      <c r="G32" s="15">
        <v>1320.62</v>
      </c>
      <c r="H32" s="15">
        <v>364.79881769460474</v>
      </c>
      <c r="I32" s="13">
        <v>351.0955677499358</v>
      </c>
      <c r="J32" s="19">
        <v>814.61</v>
      </c>
      <c r="K32" s="19">
        <v>819.65</v>
      </c>
      <c r="L32" s="9">
        <v>101.18</v>
      </c>
      <c r="M32" s="30">
        <v>189.89</v>
      </c>
      <c r="N32" s="4">
        <v>18.22</v>
      </c>
      <c r="O32">
        <v>510.36</v>
      </c>
      <c r="P32" s="20" t="s">
        <v>27</v>
      </c>
      <c r="Q32" s="4">
        <f t="shared" si="8"/>
        <v>819.65</v>
      </c>
      <c r="R32">
        <v>2341</v>
      </c>
      <c r="S32" s="21">
        <f t="shared" si="0"/>
        <v>855.2631578947368</v>
      </c>
      <c r="T32" s="23">
        <f>C$8/100*S32</f>
        <v>590.5592105263157</v>
      </c>
      <c r="U32" s="23">
        <f>C32/T32*100</f>
        <v>378.0010471787446</v>
      </c>
      <c r="V32" s="27">
        <f t="shared" si="11"/>
        <v>26.767121613860294</v>
      </c>
      <c r="W32" s="27">
        <f t="shared" si="11"/>
        <v>50.23531056785858</v>
      </c>
      <c r="X32" s="27">
        <f t="shared" si="11"/>
        <v>4.820092466935506</v>
      </c>
      <c r="Y32" s="27">
        <f t="shared" si="11"/>
        <v>135.01549898052718</v>
      </c>
      <c r="Z32" s="29" t="s">
        <v>27</v>
      </c>
      <c r="AA32" s="27">
        <f>Q32/$U32*100</f>
        <v>216.83802362918155</v>
      </c>
      <c r="AB32" s="28">
        <v>887.49</v>
      </c>
      <c r="AC32" s="28">
        <f t="shared" si="3"/>
        <v>234.7850638573322</v>
      </c>
      <c r="AD32" s="28">
        <v>357.5</v>
      </c>
      <c r="AE32" s="28">
        <f t="shared" si="9"/>
        <v>94.57645757022193</v>
      </c>
      <c r="AF32" s="28">
        <f>AC32-AE32</f>
        <v>140.20860628711029</v>
      </c>
      <c r="AW32">
        <v>3932.5</v>
      </c>
    </row>
    <row r="33" spans="1:49" ht="12.75">
      <c r="A33" s="3">
        <v>2003</v>
      </c>
      <c r="B33" s="2">
        <v>24</v>
      </c>
      <c r="C33" s="18">
        <v>2465.29</v>
      </c>
      <c r="D33" s="16"/>
      <c r="E33" s="4">
        <v>58.715</v>
      </c>
      <c r="F33" s="15">
        <v>2716.4</v>
      </c>
      <c r="G33" s="15">
        <v>1557.17</v>
      </c>
      <c r="H33" s="15">
        <v>364.4781595338512</v>
      </c>
      <c r="I33" s="13">
        <v>355.30871456293505</v>
      </c>
      <c r="J33" s="19">
        <v>1000.1248000000002</v>
      </c>
      <c r="K33" s="19">
        <v>1021.19</v>
      </c>
      <c r="L33" s="9">
        <v>74.74</v>
      </c>
      <c r="M33" s="30">
        <v>279.77</v>
      </c>
      <c r="N33" s="4">
        <v>17.01</v>
      </c>
      <c r="O33">
        <v>649.67</v>
      </c>
      <c r="P33" s="20" t="s">
        <v>27</v>
      </c>
      <c r="Q33" s="4">
        <f t="shared" si="8"/>
        <v>1021.1899999999999</v>
      </c>
      <c r="R33">
        <v>2349.6</v>
      </c>
      <c r="S33" s="21">
        <f t="shared" si="0"/>
        <v>928.8168769030012</v>
      </c>
      <c r="T33" s="23">
        <f>C$8/100*S33</f>
        <v>641.3480535015224</v>
      </c>
      <c r="U33" s="23">
        <f>C33/T33*100</f>
        <v>384.3919049165942</v>
      </c>
      <c r="V33" s="27">
        <f t="shared" si="11"/>
        <v>19.443697706437693</v>
      </c>
      <c r="W33" s="27">
        <f t="shared" si="11"/>
        <v>72.78249006328704</v>
      </c>
      <c r="X33" s="27">
        <f t="shared" si="11"/>
        <v>4.425171233429291</v>
      </c>
      <c r="Y33" s="27">
        <f t="shared" si="11"/>
        <v>169.01240418706686</v>
      </c>
      <c r="Z33" s="29" t="s">
        <v>27</v>
      </c>
      <c r="AA33" s="27">
        <f>Q33/$U33*100</f>
        <v>265.6637631902209</v>
      </c>
      <c r="AB33" s="28">
        <v>1147.12</v>
      </c>
      <c r="AC33" s="28">
        <f t="shared" si="3"/>
        <v>298.42459878256363</v>
      </c>
      <c r="AD33" s="28">
        <v>385.56</v>
      </c>
      <c r="AE33" s="28">
        <f t="shared" si="9"/>
        <v>100.30388129106393</v>
      </c>
      <c r="AF33" s="28">
        <f>AC33-AE33</f>
        <v>198.1207174914997</v>
      </c>
      <c r="AW33">
        <v>4270.7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21</v>
      </c>
      <c r="B35" s="6" t="s">
        <v>22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23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24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62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63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67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64</v>
      </c>
      <c r="B42" s="6" t="s">
        <v>65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66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/>
  <pageMargins left="0.75" right="0.75" top="1" bottom="1" header="0.5" footer="0.5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customWidth="1"/>
    <col min="23" max="23" width="12.28125" style="0" bestFit="1" customWidth="1"/>
    <col min="24" max="24" width="15.421875" style="0" bestFit="1" customWidth="1"/>
    <col min="25" max="25" width="13.57421875" style="0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26" ht="12.75">
      <c r="A3" s="1"/>
      <c r="B3" s="1"/>
      <c r="C3" s="1"/>
      <c r="D3" s="1"/>
      <c r="E3" s="1"/>
      <c r="F3" s="1"/>
      <c r="G3" s="1"/>
      <c r="J3" s="1"/>
      <c r="K3" s="1"/>
      <c r="Z3" t="s">
        <v>43</v>
      </c>
    </row>
    <row r="4" spans="1:47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30</v>
      </c>
      <c r="Z4" t="s">
        <v>42</v>
      </c>
      <c r="AB4" t="s">
        <v>56</v>
      </c>
      <c r="AC4" t="s">
        <v>59</v>
      </c>
      <c r="AO4" t="s">
        <v>44</v>
      </c>
      <c r="AQ4" t="s">
        <v>45</v>
      </c>
      <c r="AU4" t="s">
        <v>32</v>
      </c>
    </row>
    <row r="5" spans="1:47" ht="12.75">
      <c r="A5" s="2" t="s">
        <v>3</v>
      </c>
      <c r="C5" s="2" t="s">
        <v>4</v>
      </c>
      <c r="D5" s="2" t="s">
        <v>26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" t="s">
        <v>13</v>
      </c>
      <c r="P5" t="s">
        <v>28</v>
      </c>
      <c r="Q5" t="s">
        <v>29</v>
      </c>
      <c r="R5" s="22" t="s">
        <v>33</v>
      </c>
      <c r="S5" s="22" t="s">
        <v>34</v>
      </c>
      <c r="T5" s="24" t="s">
        <v>35</v>
      </c>
      <c r="U5" s="25" t="s">
        <v>36</v>
      </c>
      <c r="V5" s="25" t="s">
        <v>37</v>
      </c>
      <c r="W5" s="25" t="s">
        <v>38</v>
      </c>
      <c r="X5" s="26" t="s">
        <v>39</v>
      </c>
      <c r="Y5" s="26" t="s">
        <v>41</v>
      </c>
      <c r="Z5" t="s">
        <v>54</v>
      </c>
      <c r="AA5" t="s">
        <v>55</v>
      </c>
      <c r="AB5" t="s">
        <v>57</v>
      </c>
      <c r="AC5" t="s">
        <v>58</v>
      </c>
      <c r="AD5" t="s">
        <v>60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U5" t="s">
        <v>31</v>
      </c>
    </row>
    <row r="6" spans="1:25" ht="12.75">
      <c r="A6" s="2"/>
      <c r="C6" s="2" t="s">
        <v>14</v>
      </c>
      <c r="D6" s="11" t="s">
        <v>15</v>
      </c>
      <c r="E6" s="10" t="s">
        <v>16</v>
      </c>
      <c r="F6" s="10" t="s">
        <v>17</v>
      </c>
      <c r="G6" s="10" t="s">
        <v>18</v>
      </c>
      <c r="H6" s="2" t="s">
        <v>19</v>
      </c>
      <c r="I6" s="2" t="s">
        <v>20</v>
      </c>
      <c r="R6" s="22"/>
      <c r="S6" s="22" t="s">
        <v>40</v>
      </c>
      <c r="T6" s="24"/>
      <c r="U6" s="24"/>
      <c r="V6" s="24"/>
      <c r="W6" s="24"/>
      <c r="X6" s="24"/>
      <c r="Y6" s="24"/>
    </row>
    <row r="7" spans="1:25" ht="12.75">
      <c r="A7" s="2"/>
      <c r="B7" s="2" t="s">
        <v>25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2"/>
      <c r="S7" s="22"/>
      <c r="T7" s="24"/>
      <c r="U7" s="24"/>
      <c r="V7" s="24"/>
      <c r="W7" s="24"/>
      <c r="X7" s="24"/>
      <c r="Y7" s="24"/>
    </row>
    <row r="8" spans="1:47" ht="12.75">
      <c r="A8" s="12">
        <v>1978</v>
      </c>
      <c r="B8" s="2">
        <v>24</v>
      </c>
      <c r="C8" s="18">
        <v>69.05</v>
      </c>
      <c r="D8" s="16"/>
      <c r="E8" s="17">
        <v>55.43</v>
      </c>
      <c r="F8" s="17">
        <v>100</v>
      </c>
      <c r="G8" s="13"/>
      <c r="H8" s="2"/>
      <c r="I8" s="2"/>
      <c r="J8" s="2"/>
      <c r="K8" s="2"/>
      <c r="L8" s="2"/>
      <c r="M8" s="2"/>
      <c r="N8" s="1"/>
      <c r="O8" s="2"/>
      <c r="P8">
        <v>1313.39</v>
      </c>
      <c r="Q8" s="21">
        <f aca="true" t="shared" si="0" ref="Q8:Q28">100*AU8/AU$8</f>
        <v>100</v>
      </c>
      <c r="R8" s="23">
        <f>C$8/100*Q8</f>
        <v>69.05</v>
      </c>
      <c r="S8" s="23">
        <f>C8/R8*100</f>
        <v>100</v>
      </c>
      <c r="T8" s="27"/>
      <c r="U8" s="24"/>
      <c r="V8" s="24"/>
      <c r="W8" s="24"/>
      <c r="X8" s="24"/>
      <c r="Y8" s="24"/>
      <c r="Z8">
        <v>26.96</v>
      </c>
      <c r="AA8" s="28">
        <f>Z8/S8*100</f>
        <v>26.96</v>
      </c>
      <c r="AB8" s="28"/>
      <c r="AC8" s="28"/>
      <c r="AD8" s="28"/>
      <c r="AE8" s="28"/>
      <c r="AF8" s="28"/>
      <c r="AG8" s="28"/>
      <c r="AH8" s="28"/>
      <c r="AI8" s="28"/>
      <c r="AJ8">
        <v>62.01</v>
      </c>
      <c r="AK8" t="s">
        <v>27</v>
      </c>
      <c r="AL8">
        <v>9.2233</v>
      </c>
      <c r="AP8">
        <v>69.05</v>
      </c>
      <c r="AU8">
        <v>459.8</v>
      </c>
    </row>
    <row r="9" spans="1:47" ht="12.75">
      <c r="A9" s="12">
        <v>1979</v>
      </c>
      <c r="B9" s="2">
        <v>24</v>
      </c>
      <c r="C9" s="18">
        <v>76.83</v>
      </c>
      <c r="D9" s="16"/>
      <c r="E9" s="17">
        <v>62.38</v>
      </c>
      <c r="F9" s="17">
        <v>100.7</v>
      </c>
      <c r="G9" s="13"/>
      <c r="H9" s="2"/>
      <c r="I9" s="2"/>
      <c r="J9" s="2"/>
      <c r="K9" s="2"/>
      <c r="L9" s="2"/>
      <c r="M9" s="2"/>
      <c r="N9" s="1"/>
      <c r="O9" s="2"/>
      <c r="P9">
        <v>1342.65</v>
      </c>
      <c r="Q9" s="21">
        <f t="shared" si="0"/>
        <v>103.11004784688996</v>
      </c>
      <c r="R9" s="23">
        <f aca="true" t="shared" si="1" ref="R9:R28">C$8/100*Q9</f>
        <v>71.19748803827751</v>
      </c>
      <c r="S9" s="23">
        <f aca="true" t="shared" si="2" ref="S9:S28">C9/R9*100</f>
        <v>107.91111051375057</v>
      </c>
      <c r="T9" s="27"/>
      <c r="U9" s="24"/>
      <c r="V9" s="24"/>
      <c r="W9" s="24"/>
      <c r="X9" s="24"/>
      <c r="Y9" s="24"/>
      <c r="Z9">
        <v>30.63</v>
      </c>
      <c r="AA9" s="28">
        <f aca="true" t="shared" si="3" ref="AA9:AA28">Z9/S9*100</f>
        <v>28.384472974260582</v>
      </c>
      <c r="AB9" s="28"/>
      <c r="AC9" s="28"/>
      <c r="AD9" s="28"/>
      <c r="AE9" s="28"/>
      <c r="AF9" s="28"/>
      <c r="AG9" s="28"/>
      <c r="AH9" s="28"/>
      <c r="AI9" s="28"/>
      <c r="AJ9">
        <v>68.99</v>
      </c>
      <c r="AK9" t="s">
        <v>27</v>
      </c>
      <c r="AL9">
        <v>9.5354</v>
      </c>
      <c r="AP9">
        <v>76.83</v>
      </c>
      <c r="AU9">
        <v>474.1</v>
      </c>
    </row>
    <row r="10" spans="1:47" ht="12.75">
      <c r="A10" s="12">
        <v>1980</v>
      </c>
      <c r="B10" s="2">
        <v>24</v>
      </c>
      <c r="C10" s="18">
        <v>84.27</v>
      </c>
      <c r="D10" s="16"/>
      <c r="E10" s="17">
        <v>65.35</v>
      </c>
      <c r="F10" s="17">
        <v>106.4</v>
      </c>
      <c r="G10" s="13"/>
      <c r="H10" s="2"/>
      <c r="I10" s="2"/>
      <c r="J10" s="2"/>
      <c r="K10" s="2"/>
      <c r="L10" s="2"/>
      <c r="M10" s="2"/>
      <c r="N10" s="1"/>
      <c r="O10" s="2"/>
      <c r="P10">
        <v>1404.03</v>
      </c>
      <c r="Q10" s="21">
        <f t="shared" si="0"/>
        <v>111.8964767290126</v>
      </c>
      <c r="R10" s="23">
        <f t="shared" si="1"/>
        <v>77.2645171813832</v>
      </c>
      <c r="S10" s="23">
        <f t="shared" si="2"/>
        <v>109.06688228203252</v>
      </c>
      <c r="T10" s="27"/>
      <c r="U10" s="24"/>
      <c r="V10" s="24"/>
      <c r="W10" s="24"/>
      <c r="X10" s="24"/>
      <c r="Y10" s="24"/>
      <c r="Z10">
        <v>30.3</v>
      </c>
      <c r="AA10" s="28">
        <f t="shared" si="3"/>
        <v>27.78111867326345</v>
      </c>
      <c r="AB10" s="28"/>
      <c r="AC10" s="28"/>
      <c r="AD10" s="28"/>
      <c r="AE10" s="28"/>
      <c r="AF10" s="28"/>
      <c r="AG10" s="28"/>
      <c r="AH10" s="28"/>
      <c r="AI10" s="28"/>
      <c r="AJ10">
        <v>74.92</v>
      </c>
      <c r="AK10" t="s">
        <v>27</v>
      </c>
      <c r="AL10">
        <v>9.8052</v>
      </c>
      <c r="AP10">
        <v>84.27</v>
      </c>
      <c r="AU10">
        <v>514.5</v>
      </c>
    </row>
    <row r="11" spans="1:47" ht="12.75">
      <c r="A11" s="12">
        <v>1981</v>
      </c>
      <c r="B11" s="2">
        <v>24</v>
      </c>
      <c r="C11" s="18">
        <v>94.13</v>
      </c>
      <c r="D11" s="16"/>
      <c r="E11" s="17">
        <v>72.54</v>
      </c>
      <c r="F11" s="17">
        <v>107.7</v>
      </c>
      <c r="G11" s="13"/>
      <c r="H11" s="2"/>
      <c r="I11" s="2"/>
      <c r="J11" s="2"/>
      <c r="K11" s="2"/>
      <c r="L11" s="2"/>
      <c r="M11" s="2"/>
      <c r="N11" s="1"/>
      <c r="O11" s="2"/>
      <c r="P11">
        <v>1479.56</v>
      </c>
      <c r="Q11" s="21">
        <f t="shared" si="0"/>
        <v>120.66115702479337</v>
      </c>
      <c r="R11" s="23">
        <f t="shared" si="1"/>
        <v>83.31652892561982</v>
      </c>
      <c r="S11" s="23">
        <f t="shared" si="2"/>
        <v>112.97878249828892</v>
      </c>
      <c r="T11" s="27"/>
      <c r="U11" s="24"/>
      <c r="V11" s="24"/>
      <c r="W11" s="24"/>
      <c r="X11" s="24"/>
      <c r="Y11" s="24"/>
      <c r="Z11">
        <v>28.35</v>
      </c>
      <c r="AA11" s="28">
        <f t="shared" si="3"/>
        <v>25.09320721386723</v>
      </c>
      <c r="AB11" s="28"/>
      <c r="AC11" s="28"/>
      <c r="AD11" s="28"/>
      <c r="AE11" s="28"/>
      <c r="AF11" s="28"/>
      <c r="AG11" s="28"/>
      <c r="AH11" s="28"/>
      <c r="AI11" s="28"/>
      <c r="AJ11">
        <v>83.49</v>
      </c>
      <c r="AK11" t="s">
        <v>27</v>
      </c>
      <c r="AL11">
        <v>12.2446</v>
      </c>
      <c r="AP11">
        <v>94.13</v>
      </c>
      <c r="AU11">
        <v>554.8</v>
      </c>
    </row>
    <row r="12" spans="1:47" ht="12.75">
      <c r="A12" s="12">
        <v>1982</v>
      </c>
      <c r="B12" s="2">
        <v>24</v>
      </c>
      <c r="C12" s="18">
        <v>110.12</v>
      </c>
      <c r="D12" s="16"/>
      <c r="E12" s="17">
        <v>83.6</v>
      </c>
      <c r="F12" s="17">
        <v>109.8</v>
      </c>
      <c r="G12" s="13"/>
      <c r="H12" s="2"/>
      <c r="I12" s="2"/>
      <c r="J12" s="2"/>
      <c r="K12" s="2"/>
      <c r="L12" s="2"/>
      <c r="M12" s="2"/>
      <c r="N12" s="1"/>
      <c r="O12" s="2"/>
      <c r="P12">
        <v>1543.37</v>
      </c>
      <c r="Q12" s="21">
        <f t="shared" si="0"/>
        <v>139.36494127881687</v>
      </c>
      <c r="R12" s="23">
        <f t="shared" si="1"/>
        <v>96.23149195302305</v>
      </c>
      <c r="S12" s="23">
        <f t="shared" si="2"/>
        <v>114.43239397530785</v>
      </c>
      <c r="T12" s="27"/>
      <c r="U12" s="24"/>
      <c r="V12" s="24"/>
      <c r="W12" s="24"/>
      <c r="X12" s="24"/>
      <c r="Y12" s="24"/>
      <c r="Z12">
        <v>35.83</v>
      </c>
      <c r="AA12" s="28">
        <f t="shared" si="3"/>
        <v>31.311063900080054</v>
      </c>
      <c r="AB12" s="28"/>
      <c r="AC12" s="28"/>
      <c r="AD12" s="28"/>
      <c r="AE12" s="28"/>
      <c r="AF12" s="28"/>
      <c r="AG12" s="28"/>
      <c r="AH12" s="28"/>
      <c r="AI12" s="28"/>
      <c r="AJ12">
        <v>97.39</v>
      </c>
      <c r="AK12" t="s">
        <v>27</v>
      </c>
      <c r="AL12">
        <v>14.1913</v>
      </c>
      <c r="AP12">
        <v>110.12</v>
      </c>
      <c r="AU12">
        <v>640.8</v>
      </c>
    </row>
    <row r="13" spans="1:47" ht="12.75">
      <c r="A13" s="12">
        <v>1983</v>
      </c>
      <c r="B13" s="2">
        <v>24</v>
      </c>
      <c r="C13" s="18">
        <v>120.07</v>
      </c>
      <c r="D13" s="16"/>
      <c r="E13" s="17">
        <v>95.11</v>
      </c>
      <c r="F13" s="17">
        <v>110.9</v>
      </c>
      <c r="G13" s="13"/>
      <c r="H13" s="2"/>
      <c r="I13" s="2"/>
      <c r="J13" s="2"/>
      <c r="K13" s="2"/>
      <c r="L13" s="2"/>
      <c r="M13" s="2"/>
      <c r="N13" s="1"/>
      <c r="O13" s="2"/>
      <c r="P13">
        <v>1582.9</v>
      </c>
      <c r="Q13" s="21">
        <f t="shared" si="0"/>
        <v>151.0656807307525</v>
      </c>
      <c r="R13" s="23">
        <f t="shared" si="1"/>
        <v>104.31085254458459</v>
      </c>
      <c r="S13" s="23">
        <f t="shared" si="2"/>
        <v>115.10786947952478</v>
      </c>
      <c r="T13" s="27"/>
      <c r="U13" s="24"/>
      <c r="V13" s="24"/>
      <c r="W13" s="24"/>
      <c r="X13" s="24"/>
      <c r="Y13" s="24"/>
      <c r="Z13">
        <v>34.57</v>
      </c>
      <c r="AA13" s="28">
        <f t="shared" si="3"/>
        <v>30.032699029451905</v>
      </c>
      <c r="AB13" s="28"/>
      <c r="AC13" s="28"/>
      <c r="AD13" s="28"/>
      <c r="AE13" s="28"/>
      <c r="AF13" s="28"/>
      <c r="AG13" s="28"/>
      <c r="AH13" s="28"/>
      <c r="AI13" s="28"/>
      <c r="AJ13">
        <v>106.15</v>
      </c>
      <c r="AK13" t="s">
        <v>27</v>
      </c>
      <c r="AL13">
        <v>15.2506</v>
      </c>
      <c r="AP13">
        <v>120.07</v>
      </c>
      <c r="AU13">
        <v>694.6</v>
      </c>
    </row>
    <row r="14" spans="1:47" ht="12.75">
      <c r="A14" s="3">
        <v>1984</v>
      </c>
      <c r="B14" s="2">
        <v>24</v>
      </c>
      <c r="C14" s="18">
        <v>139.58</v>
      </c>
      <c r="D14" s="16"/>
      <c r="E14" s="15">
        <v>112.27</v>
      </c>
      <c r="F14" s="15">
        <v>113.9</v>
      </c>
      <c r="G14" s="13"/>
      <c r="H14" s="2"/>
      <c r="I14" s="2"/>
      <c r="P14">
        <v>1620.25</v>
      </c>
      <c r="Q14" s="21">
        <f t="shared" si="0"/>
        <v>172.90126141800783</v>
      </c>
      <c r="R14" s="23">
        <f t="shared" si="1"/>
        <v>119.38832100913442</v>
      </c>
      <c r="S14" s="23">
        <f t="shared" si="2"/>
        <v>116.91260821845442</v>
      </c>
      <c r="T14" s="27"/>
      <c r="U14" s="24"/>
      <c r="V14" s="24"/>
      <c r="W14" s="24"/>
      <c r="X14" s="24"/>
      <c r="Y14" s="24"/>
      <c r="Z14">
        <v>48.01</v>
      </c>
      <c r="AA14" s="28">
        <f t="shared" si="3"/>
        <v>41.064860951773476</v>
      </c>
      <c r="AB14" s="28"/>
      <c r="AC14" s="28"/>
      <c r="AD14" s="28"/>
      <c r="AE14" s="28"/>
      <c r="AF14" s="28"/>
      <c r="AG14" s="28"/>
      <c r="AH14" s="28"/>
      <c r="AI14" s="28"/>
      <c r="AJ14">
        <v>122.64</v>
      </c>
      <c r="AK14" t="s">
        <v>27</v>
      </c>
      <c r="AL14">
        <v>18.789</v>
      </c>
      <c r="AO14" t="e">
        <f>AJ14-AK14+AL14+AM14+AN14</f>
        <v>#VALUE!</v>
      </c>
      <c r="AP14">
        <v>139.58</v>
      </c>
      <c r="AQ14" t="e">
        <f>AP14-AO14</f>
        <v>#VALUE!</v>
      </c>
      <c r="AU14">
        <v>795</v>
      </c>
    </row>
    <row r="15" spans="1:47" ht="12.75">
      <c r="A15" s="3">
        <v>1985</v>
      </c>
      <c r="B15" s="2">
        <v>24</v>
      </c>
      <c r="C15" s="18">
        <v>164.96</v>
      </c>
      <c r="D15" s="16">
        <v>172</v>
      </c>
      <c r="E15" s="15">
        <v>136.26</v>
      </c>
      <c r="F15" s="15">
        <v>123</v>
      </c>
      <c r="G15" s="13">
        <v>100</v>
      </c>
      <c r="H15" s="19">
        <v>46.28</v>
      </c>
      <c r="I15" s="19">
        <f>SUM(J15:N15)</f>
        <v>46.28</v>
      </c>
      <c r="J15" s="19">
        <v>7.43</v>
      </c>
      <c r="K15" s="19">
        <v>10.43</v>
      </c>
      <c r="L15" s="19">
        <v>0.74</v>
      </c>
      <c r="M15" s="19">
        <v>27.68</v>
      </c>
      <c r="N15" s="20" t="s">
        <v>27</v>
      </c>
      <c r="O15" s="4">
        <f>SUM(J15:N15)</f>
        <v>46.28</v>
      </c>
      <c r="P15">
        <v>1672.34</v>
      </c>
      <c r="Q15" s="21">
        <f t="shared" si="0"/>
        <v>195.43279686820355</v>
      </c>
      <c r="R15" s="23">
        <f t="shared" si="1"/>
        <v>134.94634623749457</v>
      </c>
      <c r="S15" s="23">
        <f t="shared" si="2"/>
        <v>122.24117554815739</v>
      </c>
      <c r="T15" s="27">
        <f aca="true" t="shared" si="4" ref="T15:Y28">J15/$S15*100</f>
        <v>6.078148354416735</v>
      </c>
      <c r="U15" s="27">
        <f t="shared" si="4"/>
        <v>8.53231323506952</v>
      </c>
      <c r="V15" s="27">
        <f t="shared" si="4"/>
        <v>0.6053606705610207</v>
      </c>
      <c r="W15" s="27">
        <f t="shared" si="4"/>
        <v>22.643761298823044</v>
      </c>
      <c r="X15" s="29" t="s">
        <v>27</v>
      </c>
      <c r="Y15" s="27">
        <f t="shared" si="4"/>
        <v>37.85958355887032</v>
      </c>
      <c r="Z15" s="28">
        <v>56.76</v>
      </c>
      <c r="AA15" s="28">
        <f t="shared" si="3"/>
        <v>46.43279954195072</v>
      </c>
      <c r="AB15" s="28"/>
      <c r="AC15" s="28"/>
      <c r="AD15" s="28"/>
      <c r="AE15" s="28"/>
      <c r="AF15" s="28"/>
      <c r="AG15" s="28"/>
      <c r="AH15" s="28"/>
      <c r="AI15" s="28"/>
      <c r="AJ15">
        <v>143.98</v>
      </c>
      <c r="AK15" t="s">
        <v>27</v>
      </c>
      <c r="AL15">
        <v>32.2567</v>
      </c>
      <c r="AO15" t="e">
        <f aca="true" t="shared" si="5" ref="AO15:AO23">AJ15-AK15+AL15+AM15+AN15</f>
        <v>#VALUE!</v>
      </c>
      <c r="AP15">
        <v>164.96</v>
      </c>
      <c r="AQ15" t="e">
        <f aca="true" t="shared" si="6" ref="AQ15:AQ23">AP15-AO15</f>
        <v>#VALUE!</v>
      </c>
      <c r="AU15">
        <v>898.6</v>
      </c>
    </row>
    <row r="16" spans="1:47" ht="12.75">
      <c r="A16" s="3">
        <v>1986</v>
      </c>
      <c r="B16" s="2">
        <v>24</v>
      </c>
      <c r="C16" s="18">
        <v>182.28</v>
      </c>
      <c r="D16" s="16">
        <v>177.4</v>
      </c>
      <c r="E16" s="15">
        <v>147.02</v>
      </c>
      <c r="F16" s="15">
        <v>129.1</v>
      </c>
      <c r="G16" s="13">
        <v>106.1</v>
      </c>
      <c r="H16" s="19">
        <v>49.92</v>
      </c>
      <c r="I16" s="19">
        <f aca="true" t="shared" si="7" ref="I16:I25">SUM(J16:N16)</f>
        <v>49.92</v>
      </c>
      <c r="J16" s="19">
        <v>7.25</v>
      </c>
      <c r="K16" s="19">
        <v>11.22</v>
      </c>
      <c r="L16" s="19">
        <v>1.49</v>
      </c>
      <c r="M16" s="19">
        <v>29.96</v>
      </c>
      <c r="N16" s="20" t="s">
        <v>27</v>
      </c>
      <c r="O16" s="4">
        <f aca="true" t="shared" si="8" ref="O16:O28">SUM(J16:N16)</f>
        <v>49.92</v>
      </c>
      <c r="P16">
        <v>1731.42</v>
      </c>
      <c r="Q16" s="21">
        <f t="shared" si="0"/>
        <v>203.8929969551979</v>
      </c>
      <c r="R16" s="23">
        <f t="shared" si="1"/>
        <v>140.78811439756416</v>
      </c>
      <c r="S16" s="23">
        <f t="shared" si="2"/>
        <v>129.4711565532223</v>
      </c>
      <c r="T16" s="27">
        <f t="shared" si="4"/>
        <v>5.59970281644909</v>
      </c>
      <c r="U16" s="27">
        <f t="shared" si="4"/>
        <v>8.666022841456385</v>
      </c>
      <c r="V16" s="27">
        <f t="shared" si="4"/>
        <v>1.1508354753805716</v>
      </c>
      <c r="W16" s="27">
        <f t="shared" si="4"/>
        <v>23.140289155974447</v>
      </c>
      <c r="X16" s="29" t="s">
        <v>27</v>
      </c>
      <c r="Y16" s="27">
        <f t="shared" si="4"/>
        <v>38.556850289260495</v>
      </c>
      <c r="Z16" s="28">
        <v>63.21</v>
      </c>
      <c r="AA16" s="28">
        <f t="shared" si="3"/>
        <v>48.82168483141338</v>
      </c>
      <c r="AB16" s="28"/>
      <c r="AC16" s="28"/>
      <c r="AD16" s="28"/>
      <c r="AE16" s="28"/>
      <c r="AF16" s="28"/>
      <c r="AG16" s="28"/>
      <c r="AH16" s="28"/>
      <c r="AI16" s="28"/>
      <c r="AJ16">
        <v>155.43</v>
      </c>
      <c r="AK16" t="s">
        <v>27</v>
      </c>
      <c r="AL16">
        <v>29.1037</v>
      </c>
      <c r="AO16" t="e">
        <f t="shared" si="5"/>
        <v>#VALUE!</v>
      </c>
      <c r="AP16">
        <v>178.46</v>
      </c>
      <c r="AQ16" t="e">
        <f t="shared" si="6"/>
        <v>#VALUE!</v>
      </c>
      <c r="AU16">
        <v>937.5</v>
      </c>
    </row>
    <row r="17" spans="1:47" ht="12.75">
      <c r="A17" s="3">
        <v>1987</v>
      </c>
      <c r="B17" s="2">
        <v>24</v>
      </c>
      <c r="C17" s="18">
        <v>229.03</v>
      </c>
      <c r="D17" s="16">
        <v>182.9</v>
      </c>
      <c r="E17" s="15">
        <v>181.85</v>
      </c>
      <c r="F17" s="15">
        <v>137.6</v>
      </c>
      <c r="G17" s="13">
        <v>113.5</v>
      </c>
      <c r="H17" s="19">
        <v>54.38</v>
      </c>
      <c r="I17" s="19">
        <f t="shared" si="7"/>
        <v>54.379999999999995</v>
      </c>
      <c r="J17" s="19">
        <v>7.75</v>
      </c>
      <c r="K17" s="19">
        <v>11.68</v>
      </c>
      <c r="L17" s="19">
        <v>1.38</v>
      </c>
      <c r="M17" s="19">
        <v>33.57</v>
      </c>
      <c r="N17" s="20" t="s">
        <v>27</v>
      </c>
      <c r="O17" s="4">
        <f t="shared" si="8"/>
        <v>54.379999999999995</v>
      </c>
      <c r="P17">
        <v>1777.5</v>
      </c>
      <c r="Q17" s="21">
        <f t="shared" si="0"/>
        <v>228.96911700739452</v>
      </c>
      <c r="R17" s="23">
        <f t="shared" si="1"/>
        <v>158.10317529360591</v>
      </c>
      <c r="S17" s="23">
        <f t="shared" si="2"/>
        <v>144.8611007177302</v>
      </c>
      <c r="T17" s="27">
        <f t="shared" si="4"/>
        <v>5.3499524452056315</v>
      </c>
      <c r="U17" s="27">
        <f t="shared" si="4"/>
        <v>8.062896072258294</v>
      </c>
      <c r="V17" s="27">
        <f t="shared" si="4"/>
        <v>0.9526366934688737</v>
      </c>
      <c r="W17" s="27">
        <f t="shared" si="4"/>
        <v>23.17392304329717</v>
      </c>
      <c r="X17" s="29" t="s">
        <v>27</v>
      </c>
      <c r="Y17" s="27">
        <f t="shared" si="4"/>
        <v>37.53940825422996</v>
      </c>
      <c r="Z17" s="28">
        <v>68.7</v>
      </c>
      <c r="AA17" s="28">
        <f t="shared" si="3"/>
        <v>47.42473974008089</v>
      </c>
      <c r="AB17" s="28"/>
      <c r="AC17" s="28"/>
      <c r="AD17" s="28"/>
      <c r="AE17" s="28"/>
      <c r="AF17" s="28"/>
      <c r="AG17" s="28"/>
      <c r="AH17" s="28"/>
      <c r="AI17" s="28"/>
      <c r="AJ17">
        <v>184.17</v>
      </c>
      <c r="AK17" t="s">
        <v>27</v>
      </c>
      <c r="AL17">
        <v>36.47</v>
      </c>
      <c r="AO17" t="e">
        <f t="shared" si="5"/>
        <v>#VALUE!</v>
      </c>
      <c r="AP17">
        <v>212.05</v>
      </c>
      <c r="AQ17" t="e">
        <f t="shared" si="6"/>
        <v>#VALUE!</v>
      </c>
      <c r="AU17">
        <v>1052.8</v>
      </c>
    </row>
    <row r="18" spans="1:47" ht="12.75">
      <c r="A18" s="3">
        <v>1988</v>
      </c>
      <c r="B18" s="2">
        <v>24</v>
      </c>
      <c r="C18" s="18">
        <v>301.09</v>
      </c>
      <c r="D18" s="16">
        <v>183.3</v>
      </c>
      <c r="E18" s="15">
        <v>244.63</v>
      </c>
      <c r="F18" s="15">
        <v>164.6</v>
      </c>
      <c r="G18" s="13">
        <v>136</v>
      </c>
      <c r="H18" s="19">
        <v>67.77</v>
      </c>
      <c r="I18" s="19">
        <f t="shared" si="7"/>
        <v>67.77000000000001</v>
      </c>
      <c r="J18" s="19">
        <v>8.3</v>
      </c>
      <c r="K18" s="19">
        <v>14.92</v>
      </c>
      <c r="L18" s="19">
        <v>1.85</v>
      </c>
      <c r="M18" s="19">
        <v>42.7</v>
      </c>
      <c r="N18" s="20" t="s">
        <v>27</v>
      </c>
      <c r="O18" s="4">
        <f t="shared" si="8"/>
        <v>67.77000000000001</v>
      </c>
      <c r="P18">
        <v>1826.86</v>
      </c>
      <c r="Q18" s="21">
        <f t="shared" si="0"/>
        <v>265.68073075250106</v>
      </c>
      <c r="R18" s="23">
        <f t="shared" si="1"/>
        <v>183.45254458460198</v>
      </c>
      <c r="S18" s="23">
        <f t="shared" si="2"/>
        <v>164.1241884552589</v>
      </c>
      <c r="T18" s="27">
        <f t="shared" si="4"/>
        <v>5.057146102667629</v>
      </c>
      <c r="U18" s="27">
        <f t="shared" si="4"/>
        <v>9.090677090578438</v>
      </c>
      <c r="V18" s="27">
        <f t="shared" si="4"/>
        <v>1.127195215654833</v>
      </c>
      <c r="W18" s="27">
        <f t="shared" si="4"/>
        <v>26.016884166735878</v>
      </c>
      <c r="X18" s="29" t="s">
        <v>27</v>
      </c>
      <c r="Y18" s="27">
        <f t="shared" si="4"/>
        <v>41.29190257563678</v>
      </c>
      <c r="Z18" s="28">
        <v>93.77</v>
      </c>
      <c r="AA18" s="28">
        <f t="shared" si="3"/>
        <v>57.13356506592091</v>
      </c>
      <c r="AB18" s="28"/>
      <c r="AC18" s="28"/>
      <c r="AD18" s="28"/>
      <c r="AE18" s="28"/>
      <c r="AF18" s="28"/>
      <c r="AG18" s="28"/>
      <c r="AH18" s="28"/>
      <c r="AI18" s="28"/>
      <c r="AJ18">
        <v>239.94</v>
      </c>
      <c r="AK18" t="s">
        <v>27</v>
      </c>
      <c r="AL18">
        <v>56.3693</v>
      </c>
      <c r="AO18" t="e">
        <f t="shared" si="5"/>
        <v>#VALUE!</v>
      </c>
      <c r="AP18">
        <v>268.21</v>
      </c>
      <c r="AQ18" t="e">
        <f t="shared" si="6"/>
        <v>#VALUE!</v>
      </c>
      <c r="AU18">
        <v>1221.6</v>
      </c>
    </row>
    <row r="19" spans="1:47" ht="12.75">
      <c r="A19" s="3">
        <v>1989</v>
      </c>
      <c r="B19" s="2">
        <v>24</v>
      </c>
      <c r="C19" s="18">
        <v>363.05</v>
      </c>
      <c r="D19" s="17">
        <v>183.9</v>
      </c>
      <c r="E19" s="15">
        <v>304.91</v>
      </c>
      <c r="F19" s="15">
        <v>196.4</v>
      </c>
      <c r="G19" s="13">
        <v>161.3</v>
      </c>
      <c r="H19" s="19">
        <v>67.8</v>
      </c>
      <c r="I19" s="19">
        <f t="shared" si="7"/>
        <v>67.8</v>
      </c>
      <c r="J19" s="19">
        <v>8.4</v>
      </c>
      <c r="K19" s="19">
        <v>13.99</v>
      </c>
      <c r="L19" s="19">
        <v>1.54</v>
      </c>
      <c r="M19" s="19">
        <v>43.87</v>
      </c>
      <c r="N19" s="20" t="s">
        <v>27</v>
      </c>
      <c r="O19" s="4">
        <f t="shared" si="8"/>
        <v>67.8</v>
      </c>
      <c r="P19">
        <v>1880.67</v>
      </c>
      <c r="Q19" s="21">
        <f t="shared" si="0"/>
        <v>281.07872988255764</v>
      </c>
      <c r="R19" s="23">
        <f t="shared" si="1"/>
        <v>194.08486298390605</v>
      </c>
      <c r="S19" s="23">
        <f t="shared" si="2"/>
        <v>187.05734925350924</v>
      </c>
      <c r="T19" s="27">
        <f t="shared" si="4"/>
        <v>4.490601429733675</v>
      </c>
      <c r="U19" s="27">
        <f t="shared" si="4"/>
        <v>7.478989762139776</v>
      </c>
      <c r="V19" s="27">
        <f t="shared" si="4"/>
        <v>0.8232769287845072</v>
      </c>
      <c r="W19" s="27">
        <f t="shared" si="4"/>
        <v>23.45270056219242</v>
      </c>
      <c r="X19" s="29" t="s">
        <v>27</v>
      </c>
      <c r="Y19" s="27">
        <f t="shared" si="4"/>
        <v>36.245568682850376</v>
      </c>
      <c r="Z19" s="28">
        <v>114.22</v>
      </c>
      <c r="AA19" s="28">
        <f t="shared" si="3"/>
        <v>61.06148753621194</v>
      </c>
      <c r="AB19" s="28"/>
      <c r="AC19" s="28"/>
      <c r="AD19" s="28"/>
      <c r="AE19" s="28"/>
      <c r="AF19" s="28"/>
      <c r="AG19" s="28"/>
      <c r="AH19" s="28"/>
      <c r="AI19" s="28"/>
      <c r="AJ19">
        <v>281.22</v>
      </c>
      <c r="AK19" t="s">
        <v>27</v>
      </c>
      <c r="AL19">
        <v>68.0331</v>
      </c>
      <c r="AO19" t="e">
        <f t="shared" si="5"/>
        <v>#VALUE!</v>
      </c>
      <c r="AP19">
        <v>315.24</v>
      </c>
      <c r="AQ19" t="e">
        <f t="shared" si="6"/>
        <v>#VALUE!</v>
      </c>
      <c r="AU19">
        <v>1292.4</v>
      </c>
    </row>
    <row r="20" spans="1:47" ht="12.75">
      <c r="A20" s="3">
        <v>1990</v>
      </c>
      <c r="B20" s="2">
        <v>24</v>
      </c>
      <c r="C20" s="18">
        <v>451.67</v>
      </c>
      <c r="D20" s="16">
        <v>184.8</v>
      </c>
      <c r="E20" s="15">
        <v>345.26</v>
      </c>
      <c r="F20" s="15">
        <v>200.5</v>
      </c>
      <c r="G20" s="13">
        <v>165.8</v>
      </c>
      <c r="H20" s="19">
        <v>75.74</v>
      </c>
      <c r="I20" s="19">
        <f t="shared" si="7"/>
        <v>75.74</v>
      </c>
      <c r="J20" s="19">
        <v>9.97</v>
      </c>
      <c r="K20" s="19">
        <v>15.74</v>
      </c>
      <c r="L20" s="19">
        <v>1.38</v>
      </c>
      <c r="M20" s="19">
        <v>48.65</v>
      </c>
      <c r="N20" s="20" t="s">
        <v>27</v>
      </c>
      <c r="O20" s="4">
        <f t="shared" si="8"/>
        <v>75.74</v>
      </c>
      <c r="P20">
        <v>1922.65</v>
      </c>
      <c r="Q20" s="21">
        <f t="shared" si="0"/>
        <v>305.54588951718137</v>
      </c>
      <c r="R20" s="23">
        <f t="shared" si="1"/>
        <v>210.97943671161374</v>
      </c>
      <c r="S20" s="23">
        <f t="shared" si="2"/>
        <v>214.08247506954172</v>
      </c>
      <c r="T20" s="27">
        <f t="shared" si="4"/>
        <v>4.657083676167974</v>
      </c>
      <c r="U20" s="27">
        <f t="shared" si="4"/>
        <v>7.352306626166892</v>
      </c>
      <c r="V20" s="27">
        <f t="shared" si="4"/>
        <v>0.644611381455547</v>
      </c>
      <c r="W20" s="27">
        <f t="shared" si="4"/>
        <v>22.72488674479157</v>
      </c>
      <c r="X20" s="29" t="s">
        <v>27</v>
      </c>
      <c r="Y20" s="27">
        <f t="shared" si="4"/>
        <v>35.37888842858198</v>
      </c>
      <c r="Z20" s="28">
        <v>132.16</v>
      </c>
      <c r="AA20" s="28">
        <f t="shared" si="3"/>
        <v>61.7332175167863</v>
      </c>
      <c r="AB20" s="28"/>
      <c r="AC20" s="28"/>
      <c r="AD20" s="28"/>
      <c r="AE20" s="28"/>
      <c r="AF20" s="28"/>
      <c r="AG20" s="28"/>
      <c r="AH20" s="28"/>
      <c r="AI20" s="28"/>
      <c r="AJ20">
        <v>351.84</v>
      </c>
      <c r="AK20" t="s">
        <v>27</v>
      </c>
      <c r="AL20">
        <v>77.2501</v>
      </c>
      <c r="AO20" t="e">
        <f t="shared" si="5"/>
        <v>#VALUE!</v>
      </c>
      <c r="AP20">
        <v>395.99</v>
      </c>
      <c r="AQ20" t="e">
        <f t="shared" si="6"/>
        <v>#VALUE!</v>
      </c>
      <c r="AU20">
        <v>1404.9</v>
      </c>
    </row>
    <row r="21" spans="1:47" ht="12.75">
      <c r="A21" s="3">
        <v>1991</v>
      </c>
      <c r="B21" s="2">
        <v>24</v>
      </c>
      <c r="C21" s="18">
        <v>517.41</v>
      </c>
      <c r="D21" s="16">
        <v>191.7</v>
      </c>
      <c r="E21" s="15">
        <v>393.63</v>
      </c>
      <c r="F21" s="15">
        <v>207.9</v>
      </c>
      <c r="G21" s="13">
        <v>171</v>
      </c>
      <c r="H21" s="19">
        <v>98.32</v>
      </c>
      <c r="I21" s="19">
        <f t="shared" si="7"/>
        <v>98.32</v>
      </c>
      <c r="J21" s="19">
        <v>9.9</v>
      </c>
      <c r="K21" s="19">
        <v>25.35</v>
      </c>
      <c r="L21" s="19">
        <v>2.78</v>
      </c>
      <c r="M21" s="19">
        <v>60.29</v>
      </c>
      <c r="N21" s="20" t="s">
        <v>27</v>
      </c>
      <c r="O21" s="4">
        <f t="shared" si="8"/>
        <v>98.32</v>
      </c>
      <c r="P21">
        <v>1989.54</v>
      </c>
      <c r="Q21" s="21">
        <f t="shared" si="0"/>
        <v>325.5980861244019</v>
      </c>
      <c r="R21" s="23">
        <f t="shared" si="1"/>
        <v>224.82547846889952</v>
      </c>
      <c r="S21" s="23">
        <f t="shared" si="2"/>
        <v>230.1385072206459</v>
      </c>
      <c r="T21" s="27">
        <f t="shared" si="4"/>
        <v>4.3017572850198205</v>
      </c>
      <c r="U21" s="27">
        <f t="shared" si="4"/>
        <v>11.015105775278025</v>
      </c>
      <c r="V21" s="27">
        <f t="shared" si="4"/>
        <v>1.2079682073085958</v>
      </c>
      <c r="W21" s="27">
        <f t="shared" si="4"/>
        <v>26.197267344832824</v>
      </c>
      <c r="X21" s="29" t="s">
        <v>27</v>
      </c>
      <c r="Y21" s="27">
        <f t="shared" si="4"/>
        <v>42.72209861243926</v>
      </c>
      <c r="Z21" s="28">
        <v>185.88</v>
      </c>
      <c r="AA21" s="28">
        <f t="shared" si="3"/>
        <v>80.76875193328124</v>
      </c>
      <c r="AB21" s="28"/>
      <c r="AC21" s="28"/>
      <c r="AD21" s="28"/>
      <c r="AE21" s="28"/>
      <c r="AF21" s="28"/>
      <c r="AG21" s="28"/>
      <c r="AH21" s="28"/>
      <c r="AI21" s="28"/>
      <c r="AJ21">
        <v>381.77</v>
      </c>
      <c r="AK21" t="s">
        <v>27</v>
      </c>
      <c r="AL21">
        <v>87.4467</v>
      </c>
      <c r="AO21" t="e">
        <f t="shared" si="5"/>
        <v>#VALUE!</v>
      </c>
      <c r="AP21">
        <v>432.86</v>
      </c>
      <c r="AQ21" t="e">
        <f t="shared" si="6"/>
        <v>#VALUE!</v>
      </c>
      <c r="AU21">
        <v>1497.1</v>
      </c>
    </row>
    <row r="22" spans="1:47" ht="12.75">
      <c r="A22" s="3">
        <v>1992</v>
      </c>
      <c r="B22" s="2">
        <v>24</v>
      </c>
      <c r="C22" s="18">
        <v>618.69</v>
      </c>
      <c r="D22" s="16">
        <v>198</v>
      </c>
      <c r="E22" s="15">
        <v>477.07</v>
      </c>
      <c r="F22" s="15">
        <v>223.9</v>
      </c>
      <c r="G22" s="13">
        <v>186.2</v>
      </c>
      <c r="H22" s="19">
        <v>140.69</v>
      </c>
      <c r="I22" s="19">
        <f t="shared" si="7"/>
        <v>140.69</v>
      </c>
      <c r="J22" s="19">
        <v>9.61</v>
      </c>
      <c r="K22" s="19">
        <v>44.07</v>
      </c>
      <c r="L22" s="19">
        <v>2</v>
      </c>
      <c r="M22" s="19">
        <v>85.01</v>
      </c>
      <c r="N22" s="20" t="s">
        <v>27</v>
      </c>
      <c r="O22" s="4">
        <f t="shared" si="8"/>
        <v>140.69</v>
      </c>
      <c r="P22">
        <v>2032.54</v>
      </c>
      <c r="Q22" s="21">
        <f t="shared" si="0"/>
        <v>361.09177903436273</v>
      </c>
      <c r="R22" s="23">
        <f t="shared" si="1"/>
        <v>249.33387342322746</v>
      </c>
      <c r="S22" s="23">
        <f t="shared" si="2"/>
        <v>248.13716303593273</v>
      </c>
      <c r="T22" s="27">
        <f t="shared" si="4"/>
        <v>3.8728580122471925</v>
      </c>
      <c r="U22" s="27">
        <f t="shared" si="4"/>
        <v>17.760338459909864</v>
      </c>
      <c r="V22" s="27">
        <f t="shared" si="4"/>
        <v>0.8060058298121108</v>
      </c>
      <c r="W22" s="27">
        <f t="shared" si="4"/>
        <v>34.25927779616377</v>
      </c>
      <c r="X22" s="29" t="s">
        <v>27</v>
      </c>
      <c r="Y22" s="27">
        <f t="shared" si="4"/>
        <v>56.69848009813294</v>
      </c>
      <c r="Z22" s="28">
        <v>254.18</v>
      </c>
      <c r="AA22" s="28">
        <f t="shared" si="3"/>
        <v>102.43528091082116</v>
      </c>
      <c r="AB22" s="28"/>
      <c r="AC22" s="28"/>
      <c r="AD22" s="28"/>
      <c r="AE22" s="28"/>
      <c r="AF22" s="28"/>
      <c r="AG22" s="28"/>
      <c r="AH22" s="28"/>
      <c r="AI22" s="28"/>
      <c r="AJ22">
        <v>446.67</v>
      </c>
      <c r="AK22" t="s">
        <v>27</v>
      </c>
      <c r="AL22">
        <v>94.3325</v>
      </c>
      <c r="AO22" t="e">
        <f t="shared" si="5"/>
        <v>#VALUE!</v>
      </c>
      <c r="AP22">
        <v>510.03</v>
      </c>
      <c r="AQ22" t="e">
        <f t="shared" si="6"/>
        <v>#VALUE!</v>
      </c>
      <c r="AU22">
        <v>1660.3</v>
      </c>
    </row>
    <row r="23" spans="1:47" ht="12.75">
      <c r="A23" s="3">
        <v>1993</v>
      </c>
      <c r="B23" s="2">
        <v>24</v>
      </c>
      <c r="C23" s="18">
        <v>779.21</v>
      </c>
      <c r="D23" s="16">
        <v>203.6</v>
      </c>
      <c r="E23" s="15">
        <v>690.08</v>
      </c>
      <c r="F23" s="15">
        <v>266.3</v>
      </c>
      <c r="G23" s="13">
        <v>225.8</v>
      </c>
      <c r="H23" s="19">
        <v>251.4</v>
      </c>
      <c r="I23" s="19">
        <f t="shared" si="7"/>
        <v>251.39999999999998</v>
      </c>
      <c r="J23" s="19">
        <v>13.89</v>
      </c>
      <c r="K23" s="19">
        <v>63.18</v>
      </c>
      <c r="L23" s="19">
        <v>6.7</v>
      </c>
      <c r="M23" s="19">
        <v>167.63</v>
      </c>
      <c r="N23" s="20" t="s">
        <v>27</v>
      </c>
      <c r="O23" s="4">
        <f t="shared" si="8"/>
        <v>251.39999999999998</v>
      </c>
      <c r="P23">
        <v>2071.53</v>
      </c>
      <c r="Q23" s="21">
        <f t="shared" si="0"/>
        <v>399.3692909960852</v>
      </c>
      <c r="R23" s="23">
        <f t="shared" si="1"/>
        <v>275.7644954327969</v>
      </c>
      <c r="S23" s="23">
        <f t="shared" si="2"/>
        <v>282.56356888042234</v>
      </c>
      <c r="T23" s="27">
        <f t="shared" si="4"/>
        <v>4.915708013964847</v>
      </c>
      <c r="U23" s="27">
        <f t="shared" si="4"/>
        <v>22.3595703615766</v>
      </c>
      <c r="V23" s="27">
        <f t="shared" si="4"/>
        <v>2.3711478541083135</v>
      </c>
      <c r="W23" s="27">
        <f t="shared" si="4"/>
        <v>59.32470369913083</v>
      </c>
      <c r="X23" s="29" t="s">
        <v>27</v>
      </c>
      <c r="Y23" s="27">
        <f t="shared" si="4"/>
        <v>88.97112992878058</v>
      </c>
      <c r="Z23" s="28">
        <v>371.24</v>
      </c>
      <c r="AA23" s="28">
        <f t="shared" si="3"/>
        <v>131.3828252774881</v>
      </c>
      <c r="AB23" s="28">
        <v>87.21</v>
      </c>
      <c r="AC23" s="28">
        <f aca="true" t="shared" si="9" ref="AC23:AC28">AB23/$S23*100</f>
        <v>30.863851396535225</v>
      </c>
      <c r="AD23" s="28">
        <f aca="true" t="shared" si="10" ref="AD23:AD28">AA23-AC23</f>
        <v>100.51897388095288</v>
      </c>
      <c r="AE23" s="28"/>
      <c r="AF23" s="28"/>
      <c r="AG23" s="28"/>
      <c r="AH23" s="28"/>
      <c r="AI23" s="28"/>
      <c r="AK23" t="s">
        <v>27</v>
      </c>
      <c r="AO23" t="e">
        <f t="shared" si="5"/>
        <v>#VALUE!</v>
      </c>
      <c r="AQ23" t="e">
        <f t="shared" si="6"/>
        <v>#VALUE!</v>
      </c>
      <c r="AU23">
        <v>1836.3</v>
      </c>
    </row>
    <row r="24" spans="1:47" ht="12.75">
      <c r="A24" s="3">
        <v>1994</v>
      </c>
      <c r="B24" s="2">
        <v>24</v>
      </c>
      <c r="C24" s="18">
        <v>973.97</v>
      </c>
      <c r="D24" s="16">
        <v>215.8</v>
      </c>
      <c r="E24" s="15">
        <v>948.71</v>
      </c>
      <c r="F24" s="15">
        <v>308.4</v>
      </c>
      <c r="G24" s="13">
        <v>269.2</v>
      </c>
      <c r="H24" s="19">
        <v>321.73</v>
      </c>
      <c r="I24" s="19">
        <f t="shared" si="7"/>
        <v>321.73</v>
      </c>
      <c r="J24" s="19">
        <v>15.66</v>
      </c>
      <c r="K24" s="19">
        <v>66.61</v>
      </c>
      <c r="L24" s="19">
        <v>12.43</v>
      </c>
      <c r="M24" s="19">
        <v>227.03</v>
      </c>
      <c r="N24" s="20" t="s">
        <v>27</v>
      </c>
      <c r="O24" s="4">
        <f t="shared" si="8"/>
        <v>321.73</v>
      </c>
      <c r="P24">
        <v>2108.7</v>
      </c>
      <c r="Q24" s="21">
        <f t="shared" si="0"/>
        <v>445.69377990430627</v>
      </c>
      <c r="R24" s="23">
        <f t="shared" si="1"/>
        <v>307.75155502392346</v>
      </c>
      <c r="S24" s="23">
        <f t="shared" si="2"/>
        <v>316.4793106973212</v>
      </c>
      <c r="T24" s="27">
        <f t="shared" si="4"/>
        <v>4.948190757081472</v>
      </c>
      <c r="U24" s="27">
        <f t="shared" si="4"/>
        <v>21.04718942076608</v>
      </c>
      <c r="V24" s="27">
        <f t="shared" si="4"/>
        <v>3.927586916380759</v>
      </c>
      <c r="W24" s="27">
        <f t="shared" si="4"/>
        <v>71.73612692083056</v>
      </c>
      <c r="X24" s="29" t="s">
        <v>27</v>
      </c>
      <c r="Y24" s="27">
        <f t="shared" si="4"/>
        <v>101.65909401505888</v>
      </c>
      <c r="Z24" s="28">
        <v>433.59</v>
      </c>
      <c r="AA24" s="28">
        <f t="shared" si="3"/>
        <v>137.004216498273</v>
      </c>
      <c r="AB24" s="28">
        <v>114.54</v>
      </c>
      <c r="AC24" s="28">
        <f t="shared" si="9"/>
        <v>36.19193929221659</v>
      </c>
      <c r="AD24" s="28">
        <f t="shared" si="10"/>
        <v>100.81227720605641</v>
      </c>
      <c r="AE24" s="28"/>
      <c r="AF24" s="28"/>
      <c r="AG24" s="28"/>
      <c r="AH24" s="28"/>
      <c r="AI24" s="28"/>
      <c r="AU24">
        <v>2049.3</v>
      </c>
    </row>
    <row r="25" spans="1:47" ht="12.75">
      <c r="A25" s="3">
        <v>1995</v>
      </c>
      <c r="B25" s="2">
        <v>24</v>
      </c>
      <c r="C25" s="18">
        <v>1206.68</v>
      </c>
      <c r="D25" s="16">
        <v>216.6</v>
      </c>
      <c r="E25" s="15">
        <v>1230.01</v>
      </c>
      <c r="F25" s="15">
        <v>364.2</v>
      </c>
      <c r="G25" s="13">
        <v>326.5</v>
      </c>
      <c r="H25" s="19">
        <v>380.57</v>
      </c>
      <c r="I25" s="19">
        <f t="shared" si="7"/>
        <v>380.57000000000005</v>
      </c>
      <c r="J25" s="19">
        <v>18.57</v>
      </c>
      <c r="K25" s="19">
        <v>79.8</v>
      </c>
      <c r="L25" s="19">
        <v>21.66</v>
      </c>
      <c r="M25" s="19">
        <v>260.54</v>
      </c>
      <c r="N25" s="20" t="s">
        <v>27</v>
      </c>
      <c r="O25" s="4">
        <f t="shared" si="8"/>
        <v>380.57000000000005</v>
      </c>
      <c r="P25">
        <v>2149</v>
      </c>
      <c r="Q25" s="21">
        <f t="shared" si="0"/>
        <v>495.6067855589387</v>
      </c>
      <c r="R25" s="23">
        <f t="shared" si="1"/>
        <v>342.2164854284472</v>
      </c>
      <c r="S25" s="23">
        <f t="shared" si="2"/>
        <v>352.6072095823392</v>
      </c>
      <c r="T25" s="27">
        <f t="shared" si="4"/>
        <v>5.266483354664256</v>
      </c>
      <c r="U25" s="27">
        <f t="shared" si="4"/>
        <v>22.631414738944944</v>
      </c>
      <c r="V25" s="27">
        <f t="shared" si="4"/>
        <v>6.142812571999342</v>
      </c>
      <c r="W25" s="27">
        <f t="shared" si="4"/>
        <v>73.88958391083604</v>
      </c>
      <c r="X25" s="29" t="s">
        <v>27</v>
      </c>
      <c r="Y25" s="27">
        <f t="shared" si="4"/>
        <v>107.93029457644458</v>
      </c>
      <c r="Z25" s="28">
        <v>492.77</v>
      </c>
      <c r="AA25" s="28">
        <f t="shared" si="3"/>
        <v>139.7504040214273</v>
      </c>
      <c r="AB25" s="28">
        <v>157.16</v>
      </c>
      <c r="AC25" s="28">
        <f t="shared" si="9"/>
        <v>44.57084135805247</v>
      </c>
      <c r="AD25" s="28">
        <f t="shared" si="10"/>
        <v>95.17956266337484</v>
      </c>
      <c r="AE25" s="28"/>
      <c r="AF25" s="28"/>
      <c r="AG25" s="28"/>
      <c r="AH25" s="28"/>
      <c r="AI25" s="28"/>
      <c r="AU25">
        <v>2278.8</v>
      </c>
    </row>
    <row r="26" spans="1:47" ht="12.75">
      <c r="A26" s="3">
        <v>1996</v>
      </c>
      <c r="B26" s="2">
        <v>24</v>
      </c>
      <c r="C26" s="18">
        <v>1491.62</v>
      </c>
      <c r="D26" s="16">
        <v>242.7</v>
      </c>
      <c r="E26" s="15">
        <v>1291.37</v>
      </c>
      <c r="F26" s="13">
        <v>388.2</v>
      </c>
      <c r="G26" s="14">
        <v>354.9</v>
      </c>
      <c r="H26" s="19">
        <v>448.02</v>
      </c>
      <c r="I26" s="19">
        <v>447.42</v>
      </c>
      <c r="J26" s="9">
        <v>23.61</v>
      </c>
      <c r="K26" s="4">
        <v>97.62</v>
      </c>
      <c r="L26" s="4">
        <v>16.15</v>
      </c>
      <c r="M26">
        <v>310.04</v>
      </c>
      <c r="N26" s="20" t="s">
        <v>27</v>
      </c>
      <c r="O26" s="4">
        <f t="shared" si="8"/>
        <v>447.42</v>
      </c>
      <c r="P26">
        <v>2186.2</v>
      </c>
      <c r="Q26" s="21">
        <f t="shared" si="0"/>
        <v>547.1509351892128</v>
      </c>
      <c r="R26" s="23">
        <f t="shared" si="1"/>
        <v>377.80772074815144</v>
      </c>
      <c r="S26" s="23">
        <f t="shared" si="2"/>
        <v>394.80929533314685</v>
      </c>
      <c r="T26" s="27">
        <f t="shared" si="4"/>
        <v>5.980102363111151</v>
      </c>
      <c r="U26" s="27">
        <f t="shared" si="4"/>
        <v>24.7258616131686</v>
      </c>
      <c r="V26" s="27">
        <f t="shared" si="4"/>
        <v>4.090582514368704</v>
      </c>
      <c r="W26" s="27">
        <f t="shared" si="4"/>
        <v>78.52905280215931</v>
      </c>
      <c r="X26" s="29" t="s">
        <v>27</v>
      </c>
      <c r="Y26" s="27">
        <f t="shared" si="4"/>
        <v>113.32559929280777</v>
      </c>
      <c r="Z26" s="28">
        <v>613.55</v>
      </c>
      <c r="AA26" s="28">
        <f t="shared" si="3"/>
        <v>155.4041425195615</v>
      </c>
      <c r="AB26" s="28">
        <v>199.78</v>
      </c>
      <c r="AC26" s="28">
        <f t="shared" si="9"/>
        <v>50.60164549353434</v>
      </c>
      <c r="AD26" s="28">
        <f t="shared" si="10"/>
        <v>104.80249702602717</v>
      </c>
      <c r="AE26" s="28"/>
      <c r="AF26" s="28"/>
      <c r="AG26" s="28"/>
      <c r="AH26" s="28"/>
      <c r="AI26" s="28"/>
      <c r="AU26">
        <v>2515.8</v>
      </c>
    </row>
    <row r="27" spans="1:47" ht="12.75">
      <c r="A27" s="3">
        <v>1997</v>
      </c>
      <c r="B27" s="2">
        <v>24</v>
      </c>
      <c r="C27" s="18">
        <v>1644.23</v>
      </c>
      <c r="D27" s="16">
        <v>236</v>
      </c>
      <c r="E27" s="15">
        <v>1440.1</v>
      </c>
      <c r="F27" s="9">
        <v>397.1</v>
      </c>
      <c r="G27" s="18">
        <v>355.2</v>
      </c>
      <c r="H27" s="19">
        <v>540.5</v>
      </c>
      <c r="I27" s="19">
        <v>538.19</v>
      </c>
      <c r="J27" s="19">
        <v>41.54</v>
      </c>
      <c r="K27" s="19">
        <v>108.91</v>
      </c>
      <c r="L27" s="19">
        <v>19.35</v>
      </c>
      <c r="M27" s="19">
        <v>368.39</v>
      </c>
      <c r="N27" s="20" t="s">
        <v>27</v>
      </c>
      <c r="O27" s="4">
        <f t="shared" si="8"/>
        <v>538.1899999999999</v>
      </c>
      <c r="P27">
        <v>2223.5</v>
      </c>
      <c r="Q27" s="21">
        <f t="shared" si="0"/>
        <v>598.5863418877773</v>
      </c>
      <c r="R27" s="23">
        <f t="shared" si="1"/>
        <v>413.3238690735102</v>
      </c>
      <c r="S27" s="23">
        <f t="shared" si="2"/>
        <v>397.80668938516385</v>
      </c>
      <c r="T27" s="27">
        <f t="shared" si="4"/>
        <v>10.442257787118354</v>
      </c>
      <c r="U27" s="27">
        <f t="shared" si="4"/>
        <v>27.37761905621233</v>
      </c>
      <c r="V27" s="27">
        <f t="shared" si="4"/>
        <v>4.8641715979956714</v>
      </c>
      <c r="W27" s="27">
        <f t="shared" si="4"/>
        <v>92.60528036101422</v>
      </c>
      <c r="X27" s="29" t="s">
        <v>27</v>
      </c>
      <c r="Y27" s="27">
        <f t="shared" si="4"/>
        <v>135.28932880234058</v>
      </c>
      <c r="Z27" s="28">
        <v>703.39</v>
      </c>
      <c r="AA27" s="28">
        <f t="shared" si="3"/>
        <v>176.8170367087429</v>
      </c>
      <c r="AB27" s="28">
        <v>217.33</v>
      </c>
      <c r="AC27" s="28">
        <f t="shared" si="9"/>
        <v>54.632062707617536</v>
      </c>
      <c r="AD27" s="28">
        <f t="shared" si="10"/>
        <v>122.18497400112537</v>
      </c>
      <c r="AE27" s="28"/>
      <c r="AF27" s="28"/>
      <c r="AG27" s="28"/>
      <c r="AH27" s="28"/>
      <c r="AI27" s="28"/>
      <c r="AU27">
        <v>2752.3</v>
      </c>
    </row>
    <row r="28" spans="1:47" ht="12.75">
      <c r="A28" s="3">
        <v>1998</v>
      </c>
      <c r="B28" s="2">
        <v>24</v>
      </c>
      <c r="C28" s="3">
        <v>1793.9</v>
      </c>
      <c r="D28" s="3">
        <v>232</v>
      </c>
      <c r="E28" s="3">
        <v>1503.23</v>
      </c>
      <c r="F28" s="3">
        <v>393.9</v>
      </c>
      <c r="G28" s="3">
        <v>363.7</v>
      </c>
      <c r="H28" s="4">
        <v>672.54</v>
      </c>
      <c r="I28" s="4">
        <v>664.4</v>
      </c>
      <c r="J28">
        <v>42.09</v>
      </c>
      <c r="K28">
        <v>144.28</v>
      </c>
      <c r="L28">
        <v>10.22</v>
      </c>
      <c r="M28">
        <v>467.81</v>
      </c>
      <c r="N28" s="20" t="s">
        <v>27</v>
      </c>
      <c r="O28" s="4">
        <f t="shared" si="8"/>
        <v>664.4</v>
      </c>
      <c r="P28">
        <v>2240.5</v>
      </c>
      <c r="Q28" s="21">
        <f t="shared" si="0"/>
        <v>646.4767290126142</v>
      </c>
      <c r="R28" s="23">
        <f t="shared" si="1"/>
        <v>446.39218138321013</v>
      </c>
      <c r="S28" s="23">
        <f t="shared" si="2"/>
        <v>401.8663576143614</v>
      </c>
      <c r="T28" s="27">
        <f t="shared" si="4"/>
        <v>10.47363114689744</v>
      </c>
      <c r="U28" s="27">
        <f t="shared" si="4"/>
        <v>35.90248281953819</v>
      </c>
      <c r="V28" s="27">
        <f t="shared" si="4"/>
        <v>2.5431340062079313</v>
      </c>
      <c r="W28" s="27">
        <f t="shared" si="4"/>
        <v>116.40934632525757</v>
      </c>
      <c r="X28" s="29" t="s">
        <v>27</v>
      </c>
      <c r="Y28" s="27">
        <f t="shared" si="4"/>
        <v>165.32859429790113</v>
      </c>
      <c r="Z28" s="28">
        <v>770.13</v>
      </c>
      <c r="AA28" s="28">
        <f t="shared" si="3"/>
        <v>191.63833583179198</v>
      </c>
      <c r="AB28" s="28">
        <v>215.43</v>
      </c>
      <c r="AC28" s="28">
        <f t="shared" si="9"/>
        <v>53.60737367488988</v>
      </c>
      <c r="AD28" s="28">
        <f t="shared" si="10"/>
        <v>138.0309621569021</v>
      </c>
      <c r="AE28" s="28"/>
      <c r="AF28" s="28"/>
      <c r="AG28" s="28"/>
      <c r="AH28" s="28"/>
      <c r="AI28" s="28"/>
      <c r="AU28">
        <v>2972.5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21</v>
      </c>
      <c r="B30" s="6" t="s">
        <v>22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23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24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9" sqref="A49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efdata</cp:lastModifiedBy>
  <cp:lastPrinted>2000-08-12T12:21:34Z</cp:lastPrinted>
  <dcterms:created xsi:type="dcterms:W3CDTF">2002-03-12T12:38:42Z</dcterms:created>
  <dcterms:modified xsi:type="dcterms:W3CDTF">2005-08-19T08:41:17Z</dcterms:modified>
  <cp:category/>
  <cp:version/>
  <cp:contentType/>
  <cp:contentStatus/>
</cp:coreProperties>
</file>