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<sst xmlns="http://schemas.openxmlformats.org/spreadsheetml/2006/main" count="63" uniqueCount="60">
  <si>
    <t>The Economic Indicators of Hainan</t>
  </si>
  <si>
    <t xml:space="preserve">        ( Current Price)</t>
  </si>
  <si>
    <t xml:space="preserve">      General Price Indices</t>
  </si>
  <si>
    <t xml:space="preserve">Year </t>
  </si>
  <si>
    <t>G D P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</si>
  <si>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</si>
  <si>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</si>
  <si>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</si>
  <si>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</si>
  <si>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</si>
  <si>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</si>
  <si>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</si>
  <si>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</si>
  <si>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</si>
  <si>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</si>
  <si>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</si>
  <si>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</si>
  <si>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</si>
  <si>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</si>
  <si>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</si>
  <si>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</si>
  <si>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</si>
  <si>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</si>
  <si>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</si>
  <si>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</si>
  <si>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S Industrial labor</t>
  </si>
  <si>
    <t>CODE</t>
  </si>
  <si>
    <t>1978=100</t>
  </si>
  <si>
    <t>Labour Force</t>
  </si>
  <si>
    <t>3.1 P. 49 1999</t>
  </si>
  <si>
    <t>1.11 P.24 1999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</si>
  <si>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</si>
  <si>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</si>
  <si>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</si>
  <si>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</si>
  <si>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</si>
  <si>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</si>
  <si>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</si>
  <si>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</si>
  <si>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</si>
  <si>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SUM</t>
  </si>
  <si>
    <t>p. 543 50 yr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</si>
  <si>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</si>
  <si>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</si>
  <si>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</si>
  <si>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</si>
  <si>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</si>
  <si>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</si>
  <si>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</si>
  <si>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</si>
  <si>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</si>
  <si>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</si>
  <si>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.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</si>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</sst>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EC%20DATA\China\1999%20PAPER\DepreciationProv2OlddataUseDiff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Income Available"/>
      <sheetName val="1952-1978 Real GDP"/>
      <sheetName val="Capital 4"/>
      <sheetName val="1. Depreciation Calculation"/>
      <sheetName val="2. noI.TaxDepreciation Calcu"/>
      <sheetName val="3. redoDepreciation Calculation"/>
      <sheetName val="Depreciation vs I SYC"/>
      <sheetName val="use Capital a)"/>
      <sheetName val="(Select yr)use Capital a)"/>
      <sheetName val="use Capital b)"/>
      <sheetName val="(Select)use Capital b)"/>
      <sheetName val="use Capital 4_2)"/>
      <sheetName val="Sel use Capital 4_2) FINAL chow"/>
      <sheetName val="Capita 4_2CochranceOrcutt FINAL"/>
      <sheetName val="REDO Table 1"/>
      <sheetName val="Sheet1"/>
      <sheetName val="use Capital 4_2 diff labor"/>
      <sheetName val="Select Capital 4_2 diff labor"/>
      <sheetName val="Table 2"/>
      <sheetName val="Table 1"/>
      <sheetName val="formula"/>
      <sheetName val="Mathematica simulation 0.012"/>
      <sheetName val="Mathematica simulation 0"/>
      <sheetName val="NotuseT1 SIMULATION tfp = 0.012"/>
      <sheetName val="NotuseT1 simulation TFP=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1" ht="12.75">
      <c r="A3" s="1"/>
      <c r="B3" s="1"/>
      <c r="C3" s="1"/>
      <c r="D3" s="1"/>
      <c r="E3" s="1"/>
      <c r="F3" s="1"/>
      <c r="G3" s="1"/>
      <c r="J3" s="1"/>
      <c r="K3" s="1"/>
    </row>
    <row r="4" spans="1:43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29</v>
      </c>
      <c r="Q4" t="s">
        <v>30</v>
      </c>
      <c r="Z4" t="s">
        <v>41</v>
      </c>
      <c r="AB4" t="s">
        <v>55</v>
      </c>
      <c r="AC4" t="s">
        <v>58</v>
      </c>
      <c r="AO4" t="s">
        <v>42</v>
      </c>
      <c r="AQ4" t="s">
        <v>43</v>
      </c>
    </row>
    <row r="5" spans="1:43" ht="12.75">
      <c r="A5" s="2" t="s">
        <v>3</v>
      </c>
      <c r="C5" s="2" t="s">
        <v>4</v>
      </c>
      <c r="D5" s="2" t="s">
        <v>25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1" t="s">
        <v>13</v>
      </c>
      <c r="O5" t="s">
        <v>40</v>
      </c>
      <c r="P5" t="s">
        <v>28</v>
      </c>
      <c r="Q5" t="s">
        <v>27</v>
      </c>
      <c r="R5" s="20" t="s">
        <v>31</v>
      </c>
      <c r="S5" s="20" t="s">
        <v>32</v>
      </c>
      <c r="T5" s="21" t="s">
        <v>33</v>
      </c>
      <c r="U5" s="22" t="s">
        <v>34</v>
      </c>
      <c r="V5" s="22" t="s">
        <v>35</v>
      </c>
      <c r="W5" s="22" t="s">
        <v>36</v>
      </c>
      <c r="X5" s="23" t="s">
        <v>37</v>
      </c>
      <c r="Y5" s="23" t="s">
        <v>38</v>
      </c>
      <c r="Z5" t="s">
        <v>53</v>
      </c>
      <c r="AA5" t="s">
        <v>54</v>
      </c>
      <c r="AB5" t="s">
        <v>56</v>
      </c>
      <c r="AC5" t="s">
        <v>57</v>
      </c>
      <c r="AD5" t="s">
        <v>59</v>
      </c>
      <c r="AJ5" t="s">
        <v>44</v>
      </c>
      <c r="AK5" t="s">
        <v>45</v>
      </c>
      <c r="AL5" t="s">
        <v>46</v>
      </c>
      <c r="AM5" t="s">
        <v>47</v>
      </c>
      <c r="AN5" t="s">
        <v>48</v>
      </c>
      <c r="AO5" t="s">
        <v>49</v>
      </c>
      <c r="AP5" t="s">
        <v>50</v>
      </c>
      <c r="AQ5" t="s">
        <v>51</v>
      </c>
    </row>
    <row r="6" spans="1:25" ht="12.75">
      <c r="A6" s="2"/>
      <c r="C6" s="2" t="s">
        <v>14</v>
      </c>
      <c r="D6" s="11" t="s">
        <v>15</v>
      </c>
      <c r="E6" s="10" t="s">
        <v>16</v>
      </c>
      <c r="F6" s="10" t="s">
        <v>17</v>
      </c>
      <c r="G6" s="10" t="s">
        <v>18</v>
      </c>
      <c r="H6" s="2" t="s">
        <v>19</v>
      </c>
      <c r="I6" s="2" t="s">
        <v>20</v>
      </c>
      <c r="R6" s="20"/>
      <c r="S6" s="20" t="s">
        <v>39</v>
      </c>
      <c r="T6" s="21"/>
      <c r="U6" s="21"/>
      <c r="V6" s="21"/>
      <c r="W6" s="21"/>
      <c r="X6" s="21"/>
      <c r="Y6" s="21"/>
    </row>
    <row r="7" spans="1:25" ht="12.75">
      <c r="A7" s="2"/>
      <c r="B7" s="2" t="s">
        <v>26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0"/>
      <c r="S7" s="20"/>
      <c r="T7" s="21"/>
      <c r="U7" s="21"/>
      <c r="V7" s="21"/>
      <c r="W7" s="21"/>
      <c r="X7" s="21"/>
      <c r="Y7" s="21"/>
    </row>
    <row r="8" spans="1:39" ht="12.75">
      <c r="A8" s="12">
        <v>1978</v>
      </c>
      <c r="B8" s="2">
        <v>21</v>
      </c>
      <c r="C8" s="18">
        <v>16.4</v>
      </c>
      <c r="D8" s="16">
        <v>15.32</v>
      </c>
      <c r="E8" s="17">
        <v>7.56</v>
      </c>
      <c r="F8" s="17">
        <v>100</v>
      </c>
      <c r="G8" s="13"/>
      <c r="H8" s="2"/>
      <c r="I8" s="2"/>
      <c r="J8" s="2"/>
      <c r="K8" s="2"/>
      <c r="L8" s="2"/>
      <c r="M8" s="2"/>
      <c r="N8" s="1"/>
      <c r="O8" s="2"/>
      <c r="P8">
        <v>221.48</v>
      </c>
      <c r="Q8">
        <v>100</v>
      </c>
      <c r="R8" s="24">
        <f>C$8/100*Q8</f>
        <v>16.4</v>
      </c>
      <c r="S8" s="24">
        <f>C8/R8*100</f>
        <v>100</v>
      </c>
      <c r="T8" s="25"/>
      <c r="U8" s="21"/>
      <c r="V8" s="21"/>
      <c r="W8" s="21"/>
      <c r="X8" s="21"/>
      <c r="Y8" s="21"/>
      <c r="Z8">
        <v>2.92</v>
      </c>
      <c r="AA8" s="26">
        <f aca="true" t="shared" si="0" ref="AA8:AA28">Z8/$S8*100</f>
        <v>2.92</v>
      </c>
      <c r="AB8" s="26"/>
      <c r="AC8" s="26"/>
      <c r="AD8" s="26"/>
      <c r="AE8" s="26"/>
      <c r="AF8" s="26"/>
      <c r="AG8" s="26"/>
      <c r="AH8" s="26"/>
      <c r="AI8" s="26"/>
      <c r="AJ8">
        <v>13.26</v>
      </c>
      <c r="AL8">
        <v>1.0176</v>
      </c>
      <c r="AM8">
        <v>0.1399</v>
      </c>
    </row>
    <row r="9" spans="1:39" ht="12.75">
      <c r="A9" s="12">
        <v>1979</v>
      </c>
      <c r="B9" s="2">
        <v>21</v>
      </c>
      <c r="C9" s="18">
        <v>17.45</v>
      </c>
      <c r="D9" s="16">
        <v>15.83</v>
      </c>
      <c r="E9" s="17">
        <v>7.38</v>
      </c>
      <c r="F9" s="17">
        <v>102</v>
      </c>
      <c r="G9" s="13"/>
      <c r="H9" s="2"/>
      <c r="I9" s="2"/>
      <c r="J9" s="2"/>
      <c r="K9" s="2"/>
      <c r="L9" s="2"/>
      <c r="M9" s="2"/>
      <c r="N9" s="1"/>
      <c r="O9" s="2"/>
      <c r="P9">
        <v>226.23</v>
      </c>
      <c r="Q9">
        <v>103.1</v>
      </c>
      <c r="R9" s="24">
        <f aca="true" t="shared" si="1" ref="R9:R28">C$8/100*Q9</f>
        <v>16.908399999999997</v>
      </c>
      <c r="S9" s="24">
        <f aca="true" t="shared" si="2" ref="S9:S28">C9/R9*100</f>
        <v>103.2031416337442</v>
      </c>
      <c r="T9" s="25"/>
      <c r="U9" s="21"/>
      <c r="V9" s="21"/>
      <c r="W9" s="21"/>
      <c r="X9" s="21"/>
      <c r="Y9" s="21"/>
      <c r="Z9">
        <v>2.99</v>
      </c>
      <c r="AA9" s="26">
        <f t="shared" si="0"/>
        <v>2.8971986246418338</v>
      </c>
      <c r="AB9" s="26"/>
      <c r="AC9" s="26"/>
      <c r="AD9" s="26"/>
      <c r="AE9" s="26"/>
      <c r="AF9" s="26"/>
      <c r="AG9" s="26"/>
      <c r="AH9" s="26"/>
      <c r="AI9" s="26"/>
      <c r="AJ9">
        <v>13.81</v>
      </c>
      <c r="AL9">
        <v>1.0239</v>
      </c>
      <c r="AM9">
        <v>0.1298</v>
      </c>
    </row>
    <row r="10" spans="1:39" ht="12.75">
      <c r="A10" s="12">
        <v>1980</v>
      </c>
      <c r="B10" s="2">
        <v>21</v>
      </c>
      <c r="C10" s="18">
        <v>19.33</v>
      </c>
      <c r="D10" s="16">
        <v>16.71</v>
      </c>
      <c r="E10" s="17">
        <v>6.86</v>
      </c>
      <c r="F10" s="17">
        <v>109.3</v>
      </c>
      <c r="G10" s="13"/>
      <c r="H10" s="2"/>
      <c r="I10" s="2"/>
      <c r="J10" s="2"/>
      <c r="K10" s="2"/>
      <c r="L10" s="2"/>
      <c r="M10" s="2"/>
      <c r="N10" s="1"/>
      <c r="O10" s="2"/>
      <c r="P10">
        <v>231.45</v>
      </c>
      <c r="Q10">
        <v>105</v>
      </c>
      <c r="R10" s="24">
        <f t="shared" si="1"/>
        <v>17.22</v>
      </c>
      <c r="S10" s="24">
        <f t="shared" si="2"/>
        <v>112.25319396051103</v>
      </c>
      <c r="T10" s="25"/>
      <c r="U10" s="21"/>
      <c r="V10" s="21"/>
      <c r="W10" s="21"/>
      <c r="X10" s="21"/>
      <c r="Y10" s="21"/>
      <c r="Z10">
        <v>3.12</v>
      </c>
      <c r="AA10" s="26">
        <f t="shared" si="0"/>
        <v>2.7794309363683394</v>
      </c>
      <c r="AB10" s="26"/>
      <c r="AC10" s="26"/>
      <c r="AD10" s="26"/>
      <c r="AE10" s="26"/>
      <c r="AF10" s="26"/>
      <c r="AG10" s="26"/>
      <c r="AH10" s="26"/>
      <c r="AI10" s="26"/>
      <c r="AJ10">
        <v>15.17</v>
      </c>
      <c r="AL10">
        <v>0.9125</v>
      </c>
      <c r="AM10">
        <v>0.1314</v>
      </c>
    </row>
    <row r="11" spans="1:39" ht="12.75">
      <c r="A11" s="12">
        <v>1981</v>
      </c>
      <c r="B11" s="2">
        <v>21</v>
      </c>
      <c r="C11" s="18">
        <v>22.23</v>
      </c>
      <c r="D11" s="16">
        <v>17.47</v>
      </c>
      <c r="E11" s="17">
        <v>6.83</v>
      </c>
      <c r="F11" s="17">
        <v>117.5</v>
      </c>
      <c r="G11" s="13"/>
      <c r="H11" s="2"/>
      <c r="I11" s="2"/>
      <c r="J11" s="2"/>
      <c r="K11" s="2"/>
      <c r="L11" s="2"/>
      <c r="M11" s="2"/>
      <c r="N11" s="1"/>
      <c r="O11" s="2"/>
      <c r="P11">
        <v>242.46</v>
      </c>
      <c r="Q11">
        <v>118.6</v>
      </c>
      <c r="R11" s="24">
        <f t="shared" si="1"/>
        <v>19.4504</v>
      </c>
      <c r="S11" s="24">
        <f t="shared" si="2"/>
        <v>114.29070867437174</v>
      </c>
      <c r="T11" s="25"/>
      <c r="U11" s="21"/>
      <c r="V11" s="21"/>
      <c r="W11" s="21"/>
      <c r="X11" s="21"/>
      <c r="Y11" s="21"/>
      <c r="Z11">
        <v>5.3</v>
      </c>
      <c r="AA11" s="26">
        <f t="shared" si="0"/>
        <v>4.637297345928924</v>
      </c>
      <c r="AB11" s="26"/>
      <c r="AC11" s="26"/>
      <c r="AD11" s="26"/>
      <c r="AE11" s="26"/>
      <c r="AF11" s="26"/>
      <c r="AG11" s="26"/>
      <c r="AH11" s="26"/>
      <c r="AI11" s="26"/>
      <c r="AJ11">
        <v>18.44</v>
      </c>
      <c r="AL11">
        <v>0.9214</v>
      </c>
      <c r="AM11">
        <v>0.1297</v>
      </c>
    </row>
    <row r="12" spans="1:39" ht="12.75">
      <c r="A12" s="12">
        <v>1982</v>
      </c>
      <c r="B12" s="2">
        <v>21</v>
      </c>
      <c r="C12" s="18">
        <v>28.86</v>
      </c>
      <c r="D12" s="16">
        <v>17.73</v>
      </c>
      <c r="E12" s="17">
        <v>7.76</v>
      </c>
      <c r="F12" s="17">
        <v>122.8</v>
      </c>
      <c r="G12" s="13"/>
      <c r="H12" s="2"/>
      <c r="I12" s="2"/>
      <c r="J12" s="2"/>
      <c r="K12" s="2"/>
      <c r="L12" s="2"/>
      <c r="M12" s="2"/>
      <c r="N12" s="1"/>
      <c r="O12" s="2"/>
      <c r="P12">
        <v>247.06</v>
      </c>
      <c r="Q12">
        <v>146.6</v>
      </c>
      <c r="R12" s="24">
        <f t="shared" si="1"/>
        <v>24.042399999999997</v>
      </c>
      <c r="S12" s="24">
        <f t="shared" si="2"/>
        <v>120.03793298505974</v>
      </c>
      <c r="T12" s="25"/>
      <c r="U12" s="21"/>
      <c r="V12" s="21"/>
      <c r="W12" s="21"/>
      <c r="X12" s="21"/>
      <c r="Y12" s="21"/>
      <c r="Z12">
        <v>8.85</v>
      </c>
      <c r="AA12" s="26">
        <f t="shared" si="0"/>
        <v>7.372669438669438</v>
      </c>
      <c r="AB12" s="26"/>
      <c r="AC12" s="26"/>
      <c r="AD12" s="26"/>
      <c r="AE12" s="26"/>
      <c r="AF12" s="26"/>
      <c r="AG12" s="26"/>
      <c r="AH12" s="26"/>
      <c r="AI12" s="26"/>
      <c r="AJ12">
        <v>23.22</v>
      </c>
      <c r="AL12">
        <v>1.0638</v>
      </c>
      <c r="AM12">
        <v>0.1567</v>
      </c>
    </row>
    <row r="13" spans="1:39" ht="12.75">
      <c r="A13" s="12">
        <v>1983</v>
      </c>
      <c r="B13" s="2">
        <v>21</v>
      </c>
      <c r="C13" s="18">
        <v>31.12</v>
      </c>
      <c r="D13" s="16">
        <v>17.04</v>
      </c>
      <c r="E13" s="17">
        <v>8.97</v>
      </c>
      <c r="F13" s="17">
        <v>123.9</v>
      </c>
      <c r="G13" s="13"/>
      <c r="H13" s="2"/>
      <c r="I13" s="2"/>
      <c r="J13" s="2"/>
      <c r="K13" s="2"/>
      <c r="L13" s="2"/>
      <c r="M13" s="2"/>
      <c r="N13" s="1"/>
      <c r="O13" s="2"/>
      <c r="P13">
        <v>253.09</v>
      </c>
      <c r="Q13">
        <v>155.1</v>
      </c>
      <c r="R13" s="24">
        <f t="shared" si="1"/>
        <v>25.436399999999995</v>
      </c>
      <c r="S13" s="24">
        <f t="shared" si="2"/>
        <v>122.34435690585148</v>
      </c>
      <c r="T13" s="25"/>
      <c r="U13" s="21"/>
      <c r="V13" s="21"/>
      <c r="W13" s="21"/>
      <c r="X13" s="21"/>
      <c r="Y13" s="21"/>
      <c r="Z13">
        <v>9.94</v>
      </c>
      <c r="AA13" s="26">
        <f t="shared" si="0"/>
        <v>8.124608483290487</v>
      </c>
      <c r="AB13" s="26"/>
      <c r="AC13" s="26"/>
      <c r="AD13" s="26"/>
      <c r="AE13" s="26"/>
      <c r="AF13" s="26"/>
      <c r="AG13" s="26"/>
      <c r="AH13" s="26"/>
      <c r="AI13" s="26"/>
      <c r="AJ13">
        <v>24.94</v>
      </c>
      <c r="AL13">
        <v>1.26</v>
      </c>
      <c r="AM13">
        <v>0.1273</v>
      </c>
    </row>
    <row r="14" spans="1:43" ht="12.75">
      <c r="A14" s="3">
        <v>1984</v>
      </c>
      <c r="B14" s="2">
        <v>21</v>
      </c>
      <c r="C14" s="18">
        <v>37.18</v>
      </c>
      <c r="D14" s="16">
        <v>18.13</v>
      </c>
      <c r="E14" s="15">
        <v>11.67</v>
      </c>
      <c r="F14" s="15">
        <v>123</v>
      </c>
      <c r="G14" s="13"/>
      <c r="H14" s="2"/>
      <c r="I14" s="2"/>
      <c r="P14">
        <v>259.17</v>
      </c>
      <c r="Q14">
        <v>181.3</v>
      </c>
      <c r="R14" s="24">
        <f t="shared" si="1"/>
        <v>29.733199999999997</v>
      </c>
      <c r="S14" s="24">
        <f t="shared" si="2"/>
        <v>125.0454037910484</v>
      </c>
      <c r="T14" s="25"/>
      <c r="U14" s="21"/>
      <c r="V14" s="21"/>
      <c r="W14" s="21"/>
      <c r="X14" s="21"/>
      <c r="Y14" s="21"/>
      <c r="Z14">
        <v>16.02</v>
      </c>
      <c r="AA14" s="26">
        <f t="shared" si="0"/>
        <v>12.811346530392683</v>
      </c>
      <c r="AB14" s="26"/>
      <c r="AC14" s="26"/>
      <c r="AD14" s="26"/>
      <c r="AE14" s="26"/>
      <c r="AF14" s="26"/>
      <c r="AG14" s="26"/>
      <c r="AH14" s="26"/>
      <c r="AI14" s="26"/>
      <c r="AJ14">
        <v>31.11</v>
      </c>
      <c r="AK14" t="s">
        <v>52</v>
      </c>
      <c r="AL14">
        <v>2.6083</v>
      </c>
      <c r="AM14">
        <v>0.2098</v>
      </c>
      <c r="AO14" t="e">
        <f>AJ14-AK14+AL14+AM14+AN14</f>
        <v>#VALUE!</v>
      </c>
      <c r="AQ14" t="e">
        <f>AP14-AO14</f>
        <v>#VALUE!</v>
      </c>
    </row>
    <row r="15" spans="1:43" ht="12.75">
      <c r="A15" s="3">
        <v>1985</v>
      </c>
      <c r="B15" s="2">
        <v>21</v>
      </c>
      <c r="C15" s="18">
        <v>43.26</v>
      </c>
      <c r="D15" s="16">
        <v>24.46</v>
      </c>
      <c r="E15" s="15">
        <v>16.51</v>
      </c>
      <c r="F15" s="15">
        <v>138.8</v>
      </c>
      <c r="G15" s="13">
        <v>100</v>
      </c>
      <c r="H15" s="19">
        <v>15.31</v>
      </c>
      <c r="I15" s="19">
        <f>SUM(J15:N15)</f>
        <v>15.31</v>
      </c>
      <c r="J15" s="19">
        <v>2.49</v>
      </c>
      <c r="K15" s="19">
        <v>3.38</v>
      </c>
      <c r="L15" s="19">
        <v>0.84</v>
      </c>
      <c r="M15" s="19">
        <v>8.04</v>
      </c>
      <c r="N15" s="19">
        <v>0.56</v>
      </c>
      <c r="O15" s="4">
        <f>SUM(J15:N15)</f>
        <v>15.31</v>
      </c>
      <c r="P15">
        <v>268.4</v>
      </c>
      <c r="Q15">
        <v>203.1</v>
      </c>
      <c r="R15" s="24">
        <f t="shared" si="1"/>
        <v>33.30839999999999</v>
      </c>
      <c r="S15" s="24">
        <f t="shared" si="2"/>
        <v>129.8771481067839</v>
      </c>
      <c r="T15" s="25">
        <f aca="true" t="shared" si="3" ref="T15:Y28">J15/$S15*100</f>
        <v>1.9171963938973646</v>
      </c>
      <c r="U15" s="25">
        <f t="shared" si="3"/>
        <v>2.6024593619972256</v>
      </c>
      <c r="V15" s="25">
        <f t="shared" si="3"/>
        <v>0.6467650485436892</v>
      </c>
      <c r="W15" s="25">
        <f t="shared" si="3"/>
        <v>6.190465464632453</v>
      </c>
      <c r="X15" s="25">
        <f t="shared" si="3"/>
        <v>0.4311766990291262</v>
      </c>
      <c r="Y15" s="25">
        <f t="shared" si="3"/>
        <v>11.78806296809986</v>
      </c>
      <c r="Z15">
        <v>22.61</v>
      </c>
      <c r="AA15" s="26">
        <f t="shared" si="0"/>
        <v>17.40875922330097</v>
      </c>
      <c r="AB15" s="26"/>
      <c r="AC15" s="26"/>
      <c r="AD15" s="26"/>
      <c r="AE15" s="26"/>
      <c r="AF15" s="26"/>
      <c r="AG15" s="26"/>
      <c r="AH15" s="26"/>
      <c r="AI15" s="26"/>
      <c r="AJ15">
        <v>35.71</v>
      </c>
      <c r="AK15">
        <v>0.4241</v>
      </c>
      <c r="AL15">
        <v>3.287</v>
      </c>
      <c r="AM15">
        <v>0.2333</v>
      </c>
      <c r="AO15">
        <f aca="true" t="shared" si="4" ref="AO15:AO23">AJ15-AK15+AL15+AM15+AN15</f>
        <v>38.8062</v>
      </c>
      <c r="AP15">
        <v>42.26</v>
      </c>
      <c r="AQ15">
        <f aca="true" t="shared" si="5" ref="AQ15:AQ23">AP15-AO15</f>
        <v>3.453800000000001</v>
      </c>
    </row>
    <row r="16" spans="1:43" ht="12.75">
      <c r="A16" s="3">
        <v>1986</v>
      </c>
      <c r="B16" s="2">
        <v>21</v>
      </c>
      <c r="C16" s="18">
        <v>48.03</v>
      </c>
      <c r="D16" s="16">
        <v>27.01</v>
      </c>
      <c r="E16" s="15">
        <v>17.72</v>
      </c>
      <c r="F16" s="15">
        <v>144.1</v>
      </c>
      <c r="G16" s="13">
        <v>104.1</v>
      </c>
      <c r="H16" s="19">
        <v>16</v>
      </c>
      <c r="I16" s="19">
        <f aca="true" t="shared" si="6" ref="I16:I25">SUM(J16:N16)</f>
        <v>16</v>
      </c>
      <c r="J16" s="19">
        <v>3.04</v>
      </c>
      <c r="K16" s="19">
        <v>2.68</v>
      </c>
      <c r="L16" s="19">
        <v>0.95</v>
      </c>
      <c r="M16" s="19">
        <v>8.99</v>
      </c>
      <c r="N16" s="19">
        <v>0.34</v>
      </c>
      <c r="O16" s="4">
        <f aca="true" t="shared" si="7" ref="O16:O28">SUM(J16:N16)</f>
        <v>16</v>
      </c>
      <c r="P16">
        <v>275.65</v>
      </c>
      <c r="Q16">
        <v>220.7</v>
      </c>
      <c r="R16" s="24">
        <f t="shared" si="1"/>
        <v>36.194799999999994</v>
      </c>
      <c r="S16" s="24">
        <f t="shared" si="2"/>
        <v>132.69861969122638</v>
      </c>
      <c r="T16" s="25">
        <f t="shared" si="3"/>
        <v>2.2909055173849677</v>
      </c>
      <c r="U16" s="25">
        <f t="shared" si="3"/>
        <v>2.0196140745367477</v>
      </c>
      <c r="V16" s="25">
        <f t="shared" si="3"/>
        <v>0.7159079741828023</v>
      </c>
      <c r="W16" s="25">
        <f t="shared" si="3"/>
        <v>6.774750197793045</v>
      </c>
      <c r="X16" s="25">
        <f t="shared" si="3"/>
        <v>0.25621969602331873</v>
      </c>
      <c r="Y16" s="25">
        <f t="shared" si="3"/>
        <v>12.05739745992088</v>
      </c>
      <c r="Z16">
        <v>26.25</v>
      </c>
      <c r="AA16" s="26">
        <f t="shared" si="0"/>
        <v>19.781667707682697</v>
      </c>
      <c r="AB16" s="26"/>
      <c r="AC16" s="26"/>
      <c r="AD16" s="26"/>
      <c r="AE16" s="26"/>
      <c r="AF16" s="26"/>
      <c r="AG16" s="26"/>
      <c r="AH16" s="26"/>
      <c r="AI16" s="26"/>
      <c r="AJ16">
        <v>39.43</v>
      </c>
      <c r="AK16">
        <v>0.4949</v>
      </c>
      <c r="AL16">
        <v>2.2956</v>
      </c>
      <c r="AM16">
        <v>0.3496</v>
      </c>
      <c r="AO16">
        <f t="shared" si="4"/>
        <v>41.5803</v>
      </c>
      <c r="AP16">
        <v>46.73</v>
      </c>
      <c r="AQ16">
        <f t="shared" si="5"/>
        <v>5.149699999999996</v>
      </c>
    </row>
    <row r="17" spans="1:43" ht="12.75">
      <c r="A17" s="3">
        <v>1987</v>
      </c>
      <c r="B17" s="2">
        <v>21</v>
      </c>
      <c r="C17" s="18">
        <v>57.3</v>
      </c>
      <c r="D17" s="16">
        <v>26.83</v>
      </c>
      <c r="E17" s="15">
        <v>21.55</v>
      </c>
      <c r="F17" s="15">
        <v>157.7</v>
      </c>
      <c r="G17" s="13">
        <v>114.3</v>
      </c>
      <c r="H17" s="19">
        <v>16.02</v>
      </c>
      <c r="I17" s="19">
        <f t="shared" si="6"/>
        <v>16.01</v>
      </c>
      <c r="J17" s="19">
        <v>2.45</v>
      </c>
      <c r="K17" s="19">
        <v>2.89</v>
      </c>
      <c r="L17" s="19">
        <v>0.7</v>
      </c>
      <c r="M17" s="19">
        <v>9.67</v>
      </c>
      <c r="N17" s="19">
        <v>0.3</v>
      </c>
      <c r="O17" s="4">
        <f t="shared" si="7"/>
        <v>16.01</v>
      </c>
      <c r="P17">
        <v>280.75</v>
      </c>
      <c r="Q17">
        <v>245.7</v>
      </c>
      <c r="R17" s="24">
        <f t="shared" si="1"/>
        <v>40.294799999999995</v>
      </c>
      <c r="S17" s="24">
        <f t="shared" si="2"/>
        <v>142.20197147026417</v>
      </c>
      <c r="T17" s="25">
        <f t="shared" si="3"/>
        <v>1.722901570680628</v>
      </c>
      <c r="U17" s="25">
        <f t="shared" si="3"/>
        <v>2.032320628272251</v>
      </c>
      <c r="V17" s="25">
        <f t="shared" si="3"/>
        <v>0.4922575916230365</v>
      </c>
      <c r="W17" s="25">
        <f t="shared" si="3"/>
        <v>6.800187015706806</v>
      </c>
      <c r="X17" s="25">
        <f t="shared" si="3"/>
        <v>0.2109675392670157</v>
      </c>
      <c r="Y17" s="25">
        <f t="shared" si="3"/>
        <v>11.258634345549739</v>
      </c>
      <c r="Z17">
        <v>26.48</v>
      </c>
      <c r="AA17" s="26">
        <f t="shared" si="0"/>
        <v>18.621401465968585</v>
      </c>
      <c r="AB17" s="26"/>
      <c r="AC17" s="26"/>
      <c r="AD17" s="26"/>
      <c r="AE17" s="26"/>
      <c r="AF17" s="26"/>
      <c r="AG17" s="26"/>
      <c r="AH17" s="26"/>
      <c r="AI17" s="26"/>
      <c r="AJ17">
        <v>45.52</v>
      </c>
      <c r="AK17">
        <v>0.5199</v>
      </c>
      <c r="AL17">
        <v>2.6688</v>
      </c>
      <c r="AM17">
        <v>0.3991</v>
      </c>
      <c r="AO17">
        <f t="shared" si="4"/>
        <v>48.068</v>
      </c>
      <c r="AP17">
        <v>55.88</v>
      </c>
      <c r="AQ17">
        <f t="shared" si="5"/>
        <v>7.812000000000005</v>
      </c>
    </row>
    <row r="18" spans="1:43" ht="12.75">
      <c r="A18" s="3">
        <v>1988</v>
      </c>
      <c r="B18" s="2">
        <v>21</v>
      </c>
      <c r="C18" s="18">
        <v>77.13</v>
      </c>
      <c r="D18" s="16">
        <v>26.99</v>
      </c>
      <c r="E18" s="15">
        <v>31.25</v>
      </c>
      <c r="F18" s="15">
        <v>201.5</v>
      </c>
      <c r="G18" s="13">
        <v>146.4</v>
      </c>
      <c r="H18" s="19">
        <v>20.14</v>
      </c>
      <c r="I18" s="19">
        <f t="shared" si="6"/>
        <v>20.130000000000003</v>
      </c>
      <c r="J18" s="19">
        <v>2.49</v>
      </c>
      <c r="K18" s="19">
        <v>4.38</v>
      </c>
      <c r="L18" s="19">
        <v>0.77</v>
      </c>
      <c r="M18" s="19">
        <v>10.13</v>
      </c>
      <c r="N18" s="19">
        <v>2.36</v>
      </c>
      <c r="O18" s="4">
        <f t="shared" si="7"/>
        <v>20.130000000000003</v>
      </c>
      <c r="P18">
        <v>291.95</v>
      </c>
      <c r="Q18">
        <v>271</v>
      </c>
      <c r="R18" s="24">
        <f t="shared" si="1"/>
        <v>44.443999999999996</v>
      </c>
      <c r="S18" s="24">
        <f t="shared" si="2"/>
        <v>173.54423544235442</v>
      </c>
      <c r="T18" s="25">
        <f t="shared" si="3"/>
        <v>1.4347926876701673</v>
      </c>
      <c r="U18" s="25">
        <f t="shared" si="3"/>
        <v>2.523852197588487</v>
      </c>
      <c r="V18" s="25">
        <f t="shared" si="3"/>
        <v>0.4436909114482044</v>
      </c>
      <c r="W18" s="25">
        <f t="shared" si="3"/>
        <v>5.837128484377026</v>
      </c>
      <c r="X18" s="25">
        <f t="shared" si="3"/>
        <v>1.3598838324906002</v>
      </c>
      <c r="Y18" s="25">
        <f t="shared" si="3"/>
        <v>11.599348113574488</v>
      </c>
      <c r="Z18">
        <v>33.85</v>
      </c>
      <c r="AA18" s="26">
        <f t="shared" si="0"/>
        <v>19.5051134448334</v>
      </c>
      <c r="AB18" s="26"/>
      <c r="AC18" s="26"/>
      <c r="AD18" s="26"/>
      <c r="AE18" s="26"/>
      <c r="AF18" s="26"/>
      <c r="AG18" s="26"/>
      <c r="AH18" s="26"/>
      <c r="AI18" s="26"/>
      <c r="AJ18">
        <v>62.08</v>
      </c>
      <c r="AK18">
        <v>1.0263</v>
      </c>
      <c r="AL18">
        <v>3.6536</v>
      </c>
      <c r="AM18">
        <v>0.1223</v>
      </c>
      <c r="AO18">
        <f t="shared" si="4"/>
        <v>64.8296</v>
      </c>
      <c r="AP18">
        <v>74.76</v>
      </c>
      <c r="AQ18">
        <f t="shared" si="5"/>
        <v>9.930400000000006</v>
      </c>
    </row>
    <row r="19" spans="1:43" ht="12.75">
      <c r="A19" s="3">
        <v>1989</v>
      </c>
      <c r="B19" s="2">
        <v>21</v>
      </c>
      <c r="C19" s="18">
        <v>91.4</v>
      </c>
      <c r="D19" s="17">
        <v>29.26</v>
      </c>
      <c r="E19" s="15">
        <v>38.96</v>
      </c>
      <c r="F19" s="15">
        <v>255.5</v>
      </c>
      <c r="G19" s="13">
        <v>188</v>
      </c>
      <c r="H19" s="19">
        <v>28.81</v>
      </c>
      <c r="I19" s="19">
        <f t="shared" si="6"/>
        <v>28.810000000000002</v>
      </c>
      <c r="J19" s="19">
        <v>2.3</v>
      </c>
      <c r="K19" s="19">
        <v>5.35</v>
      </c>
      <c r="L19" s="19">
        <v>3.01</v>
      </c>
      <c r="M19" s="19">
        <v>15.98</v>
      </c>
      <c r="N19" s="19">
        <v>2.17</v>
      </c>
      <c r="O19" s="4">
        <f t="shared" si="7"/>
        <v>28.810000000000002</v>
      </c>
      <c r="P19">
        <v>298.35</v>
      </c>
      <c r="Q19">
        <v>286.4</v>
      </c>
      <c r="R19" s="24">
        <f t="shared" si="1"/>
        <v>46.96959999999999</v>
      </c>
      <c r="S19" s="24">
        <f t="shared" si="2"/>
        <v>194.59395012944546</v>
      </c>
      <c r="T19" s="25">
        <f t="shared" si="3"/>
        <v>1.1819483588621442</v>
      </c>
      <c r="U19" s="25">
        <f t="shared" si="3"/>
        <v>2.749314660831509</v>
      </c>
      <c r="V19" s="25">
        <f t="shared" si="3"/>
        <v>1.54681067833698</v>
      </c>
      <c r="W19" s="25">
        <f t="shared" si="3"/>
        <v>8.211971641137856</v>
      </c>
      <c r="X19" s="25">
        <f t="shared" si="3"/>
        <v>1.1151425820568925</v>
      </c>
      <c r="Y19" s="25">
        <f t="shared" si="3"/>
        <v>14.805187921225382</v>
      </c>
      <c r="Z19">
        <v>43.1</v>
      </c>
      <c r="AA19" s="26">
        <f t="shared" si="0"/>
        <v>22.148684463894963</v>
      </c>
      <c r="AB19" s="26"/>
      <c r="AC19" s="26"/>
      <c r="AD19" s="26"/>
      <c r="AE19" s="26"/>
      <c r="AF19" s="26"/>
      <c r="AG19" s="26"/>
      <c r="AH19" s="26"/>
      <c r="AI19" s="26"/>
      <c r="AJ19">
        <v>72.3</v>
      </c>
      <c r="AK19">
        <v>1.6137</v>
      </c>
      <c r="AL19">
        <v>4.2486</v>
      </c>
      <c r="AM19">
        <v>0.1778</v>
      </c>
      <c r="AO19">
        <f t="shared" si="4"/>
        <v>75.1127</v>
      </c>
      <c r="AP19">
        <v>86.87</v>
      </c>
      <c r="AQ19">
        <f t="shared" si="5"/>
        <v>11.7573</v>
      </c>
    </row>
    <row r="20" spans="1:43" ht="12.75">
      <c r="A20" s="3">
        <v>1990</v>
      </c>
      <c r="B20" s="2">
        <v>21</v>
      </c>
      <c r="C20" s="18">
        <v>102.49</v>
      </c>
      <c r="D20" s="16">
        <v>28.86</v>
      </c>
      <c r="E20" s="15">
        <v>44.32</v>
      </c>
      <c r="F20" s="15">
        <v>257</v>
      </c>
      <c r="G20" s="13">
        <v>192</v>
      </c>
      <c r="H20" s="19">
        <v>35.55</v>
      </c>
      <c r="I20" s="19">
        <f t="shared" si="6"/>
        <v>35.55</v>
      </c>
      <c r="J20" s="19">
        <v>3.29</v>
      </c>
      <c r="K20" s="19">
        <v>6.23</v>
      </c>
      <c r="L20" s="19">
        <v>4.24</v>
      </c>
      <c r="M20" s="19">
        <v>17.31</v>
      </c>
      <c r="N20" s="19">
        <v>4.48</v>
      </c>
      <c r="O20" s="4">
        <f t="shared" si="7"/>
        <v>35.55</v>
      </c>
      <c r="P20">
        <v>304.62</v>
      </c>
      <c r="Q20">
        <v>316.8</v>
      </c>
      <c r="R20" s="24">
        <f t="shared" si="1"/>
        <v>51.9552</v>
      </c>
      <c r="S20" s="24">
        <f t="shared" si="2"/>
        <v>197.2661061837891</v>
      </c>
      <c r="T20" s="25">
        <f t="shared" si="3"/>
        <v>1.667797911991414</v>
      </c>
      <c r="U20" s="25">
        <f t="shared" si="3"/>
        <v>3.1581705141965073</v>
      </c>
      <c r="V20" s="25">
        <f t="shared" si="3"/>
        <v>2.1493808956971416</v>
      </c>
      <c r="W20" s="25">
        <f t="shared" si="3"/>
        <v>8.774948892574885</v>
      </c>
      <c r="X20" s="25">
        <f t="shared" si="3"/>
        <v>2.271043965264904</v>
      </c>
      <c r="Y20" s="25">
        <f t="shared" si="3"/>
        <v>18.02134217972485</v>
      </c>
      <c r="Z20">
        <v>60.72</v>
      </c>
      <c r="AA20" s="26">
        <f t="shared" si="0"/>
        <v>30.780756600643965</v>
      </c>
      <c r="AB20" s="26"/>
      <c r="AC20" s="26"/>
      <c r="AD20" s="26"/>
      <c r="AE20" s="26"/>
      <c r="AF20" s="26"/>
      <c r="AG20" s="26"/>
      <c r="AH20" s="26"/>
      <c r="AI20" s="26"/>
      <c r="AJ20">
        <v>76.98</v>
      </c>
      <c r="AK20">
        <v>1.3264</v>
      </c>
      <c r="AL20">
        <v>4.3751</v>
      </c>
      <c r="AM20">
        <v>0.1928</v>
      </c>
      <c r="AO20">
        <f t="shared" si="4"/>
        <v>80.2215</v>
      </c>
      <c r="AP20">
        <v>95.01</v>
      </c>
      <c r="AQ20">
        <f t="shared" si="5"/>
        <v>14.788499999999999</v>
      </c>
    </row>
    <row r="21" spans="1:43" ht="12.75">
      <c r="A21" s="3">
        <v>1991</v>
      </c>
      <c r="B21" s="2">
        <v>21</v>
      </c>
      <c r="C21" s="18">
        <v>120.51</v>
      </c>
      <c r="D21" s="16">
        <v>30.92</v>
      </c>
      <c r="E21" s="15">
        <v>56.69</v>
      </c>
      <c r="F21" s="15">
        <v>265</v>
      </c>
      <c r="G21" s="13">
        <v>199.5</v>
      </c>
      <c r="H21" s="19">
        <v>45.63</v>
      </c>
      <c r="I21" s="19">
        <f t="shared" si="6"/>
        <v>45.629999999999995</v>
      </c>
      <c r="J21" s="19">
        <v>3.49</v>
      </c>
      <c r="K21" s="19">
        <v>13.8</v>
      </c>
      <c r="L21" s="19">
        <v>2.82</v>
      </c>
      <c r="M21" s="19">
        <v>18.65</v>
      </c>
      <c r="N21" s="19">
        <v>6.87</v>
      </c>
      <c r="O21" s="4">
        <f t="shared" si="7"/>
        <v>45.629999999999995</v>
      </c>
      <c r="P21">
        <v>318.13</v>
      </c>
      <c r="Q21">
        <v>364</v>
      </c>
      <c r="R21" s="24">
        <f t="shared" si="1"/>
        <v>59.69599999999999</v>
      </c>
      <c r="S21" s="24">
        <f t="shared" si="2"/>
        <v>201.87282229965163</v>
      </c>
      <c r="T21" s="25">
        <f t="shared" si="3"/>
        <v>1.7288112189859757</v>
      </c>
      <c r="U21" s="25">
        <f t="shared" si="3"/>
        <v>6.835987055016179</v>
      </c>
      <c r="V21" s="25">
        <f t="shared" si="3"/>
        <v>1.3969190938511322</v>
      </c>
      <c r="W21" s="25">
        <f t="shared" si="3"/>
        <v>9.238489751887807</v>
      </c>
      <c r="X21" s="25">
        <f t="shared" si="3"/>
        <v>3.4031326860841413</v>
      </c>
      <c r="Y21" s="25">
        <f t="shared" si="3"/>
        <v>22.603339805825236</v>
      </c>
      <c r="Z21">
        <v>67.01</v>
      </c>
      <c r="AA21" s="26">
        <f t="shared" si="0"/>
        <v>33.194166127292334</v>
      </c>
      <c r="AB21" s="26"/>
      <c r="AC21" s="26"/>
      <c r="AD21" s="26"/>
      <c r="AE21" s="26"/>
      <c r="AF21" s="26"/>
      <c r="AG21" s="26"/>
      <c r="AH21" s="26"/>
      <c r="AI21" s="26"/>
      <c r="AJ21">
        <v>87.68</v>
      </c>
      <c r="AK21">
        <v>0.9341</v>
      </c>
      <c r="AL21">
        <v>5.6727</v>
      </c>
      <c r="AM21">
        <v>0.2942</v>
      </c>
      <c r="AO21">
        <f t="shared" si="4"/>
        <v>92.71280000000002</v>
      </c>
      <c r="AP21">
        <v>107.93</v>
      </c>
      <c r="AQ21">
        <f t="shared" si="5"/>
        <v>15.217199999999991</v>
      </c>
    </row>
    <row r="22" spans="1:43" ht="12.75">
      <c r="A22" s="3">
        <v>1992</v>
      </c>
      <c r="B22" s="2">
        <v>21</v>
      </c>
      <c r="C22" s="18">
        <v>181.71</v>
      </c>
      <c r="D22" s="16">
        <v>34.23</v>
      </c>
      <c r="E22" s="15">
        <v>76.25</v>
      </c>
      <c r="F22" s="15">
        <v>288.1</v>
      </c>
      <c r="G22" s="13">
        <v>216.9</v>
      </c>
      <c r="H22" s="19">
        <v>87.05</v>
      </c>
      <c r="I22" s="19">
        <f t="shared" si="6"/>
        <v>87.05</v>
      </c>
      <c r="J22" s="19">
        <v>3.71</v>
      </c>
      <c r="K22" s="19">
        <v>22</v>
      </c>
      <c r="L22" s="19">
        <v>11.54</v>
      </c>
      <c r="M22" s="19">
        <v>41.86</v>
      </c>
      <c r="N22" s="19">
        <v>7.94</v>
      </c>
      <c r="O22" s="4">
        <f t="shared" si="7"/>
        <v>87.05</v>
      </c>
      <c r="P22">
        <v>322.49</v>
      </c>
      <c r="Q22">
        <v>510.3</v>
      </c>
      <c r="R22" s="24">
        <f t="shared" si="1"/>
        <v>83.68919999999999</v>
      </c>
      <c r="S22" s="24">
        <f t="shared" si="2"/>
        <v>217.12479029552205</v>
      </c>
      <c r="T22" s="25">
        <f t="shared" si="3"/>
        <v>1.708694799405646</v>
      </c>
      <c r="U22" s="25">
        <f t="shared" si="3"/>
        <v>10.132421991084692</v>
      </c>
      <c r="V22" s="25">
        <f t="shared" si="3"/>
        <v>5.314915898959879</v>
      </c>
      <c r="W22" s="25">
        <f t="shared" si="3"/>
        <v>19.279235661218422</v>
      </c>
      <c r="X22" s="25">
        <f t="shared" si="3"/>
        <v>3.6568832095096577</v>
      </c>
      <c r="Y22" s="25">
        <f t="shared" si="3"/>
        <v>40.092151560178294</v>
      </c>
      <c r="Z22">
        <v>124.79</v>
      </c>
      <c r="AA22" s="26">
        <f t="shared" si="0"/>
        <v>57.47386092124813</v>
      </c>
      <c r="AB22" s="26"/>
      <c r="AC22" s="26"/>
      <c r="AD22" s="26"/>
      <c r="AE22" s="26"/>
      <c r="AF22" s="26"/>
      <c r="AG22" s="26"/>
      <c r="AH22" s="26"/>
      <c r="AI22" s="26"/>
      <c r="AJ22">
        <v>111.06</v>
      </c>
      <c r="AK22">
        <v>0.7676</v>
      </c>
      <c r="AL22">
        <v>9.3418</v>
      </c>
      <c r="AM22">
        <v>0.3123</v>
      </c>
      <c r="AO22">
        <f t="shared" si="4"/>
        <v>119.94649999999999</v>
      </c>
      <c r="AP22">
        <v>141.68</v>
      </c>
      <c r="AQ22">
        <f t="shared" si="5"/>
        <v>21.73350000000002</v>
      </c>
    </row>
    <row r="23" spans="1:43" ht="12.75">
      <c r="A23" s="3">
        <v>1993</v>
      </c>
      <c r="B23" s="2">
        <v>21</v>
      </c>
      <c r="C23" s="18">
        <v>258.08</v>
      </c>
      <c r="D23" s="16">
        <v>38.49</v>
      </c>
      <c r="E23" s="15">
        <v>128.27</v>
      </c>
      <c r="F23" s="15">
        <v>357</v>
      </c>
      <c r="G23" s="13">
        <v>267.4</v>
      </c>
      <c r="H23" s="19">
        <v>168.85</v>
      </c>
      <c r="I23" s="19">
        <f t="shared" si="6"/>
        <v>168.84999999999997</v>
      </c>
      <c r="J23" s="19">
        <v>5.03</v>
      </c>
      <c r="K23" s="19">
        <v>40.66</v>
      </c>
      <c r="L23" s="19">
        <v>19.75</v>
      </c>
      <c r="M23" s="19">
        <v>80.02</v>
      </c>
      <c r="N23" s="19">
        <v>23.39</v>
      </c>
      <c r="O23" s="4">
        <f t="shared" si="7"/>
        <v>168.84999999999997</v>
      </c>
      <c r="P23">
        <v>333.33</v>
      </c>
      <c r="Q23">
        <v>616.9</v>
      </c>
      <c r="R23" s="24">
        <f t="shared" si="1"/>
        <v>101.17159999999998</v>
      </c>
      <c r="S23" s="24">
        <f t="shared" si="2"/>
        <v>255.09134974637155</v>
      </c>
      <c r="T23" s="25">
        <f t="shared" si="3"/>
        <v>1.9718426379417235</v>
      </c>
      <c r="U23" s="25">
        <f t="shared" si="3"/>
        <v>15.939388003719774</v>
      </c>
      <c r="V23" s="25">
        <f t="shared" si="3"/>
        <v>7.742324473031617</v>
      </c>
      <c r="W23" s="25">
        <f t="shared" si="3"/>
        <v>31.36915464972101</v>
      </c>
      <c r="X23" s="25">
        <f t="shared" si="3"/>
        <v>9.16926427464352</v>
      </c>
      <c r="Y23" s="25">
        <f t="shared" si="3"/>
        <v>66.19197403905763</v>
      </c>
      <c r="Z23">
        <v>171.65</v>
      </c>
      <c r="AA23" s="26">
        <f t="shared" si="0"/>
        <v>67.28962004029756</v>
      </c>
      <c r="AB23" s="26">
        <v>29.16</v>
      </c>
      <c r="AC23" s="26">
        <f aca="true" t="shared" si="8" ref="AC23:AC28">AB23/$S23*100</f>
        <v>11.431199070055795</v>
      </c>
      <c r="AD23" s="26">
        <f aca="true" t="shared" si="9" ref="AD23:AD28">AA23-AC23</f>
        <v>55.85842097024177</v>
      </c>
      <c r="AE23" s="26"/>
      <c r="AF23" s="26"/>
      <c r="AG23" s="26"/>
      <c r="AH23" s="26"/>
      <c r="AI23" s="26"/>
      <c r="AJ23" t="s">
        <v>52</v>
      </c>
      <c r="AK23">
        <v>1.7008</v>
      </c>
      <c r="AO23" t="e">
        <f t="shared" si="4"/>
        <v>#VALUE!</v>
      </c>
      <c r="AQ23" t="e">
        <f t="shared" si="5"/>
        <v>#VALUE!</v>
      </c>
    </row>
    <row r="24" spans="1:37" ht="12.75">
      <c r="A24" s="3">
        <v>1994</v>
      </c>
      <c r="B24" s="2">
        <v>21</v>
      </c>
      <c r="C24" s="18">
        <v>330.95</v>
      </c>
      <c r="D24" s="16">
        <v>40.09</v>
      </c>
      <c r="E24" s="15">
        <v>164.75</v>
      </c>
      <c r="F24" s="15">
        <v>434.1</v>
      </c>
      <c r="G24" s="13">
        <v>338.9</v>
      </c>
      <c r="H24" s="19">
        <v>207.15</v>
      </c>
      <c r="I24" s="19">
        <f t="shared" si="6"/>
        <v>207.15</v>
      </c>
      <c r="J24" s="19">
        <v>4.83</v>
      </c>
      <c r="K24" s="19">
        <v>51.96</v>
      </c>
      <c r="L24" s="19">
        <v>27.78</v>
      </c>
      <c r="M24" s="19">
        <v>108.15</v>
      </c>
      <c r="N24" s="19">
        <v>14.43</v>
      </c>
      <c r="O24" s="4">
        <f t="shared" si="7"/>
        <v>207.15</v>
      </c>
      <c r="P24">
        <v>355.56</v>
      </c>
      <c r="Q24">
        <v>690.4</v>
      </c>
      <c r="R24" s="24">
        <f t="shared" si="1"/>
        <v>113.22559999999999</v>
      </c>
      <c r="S24" s="24">
        <f t="shared" si="2"/>
        <v>292.2925557471102</v>
      </c>
      <c r="T24" s="25">
        <f t="shared" si="3"/>
        <v>1.6524539900287052</v>
      </c>
      <c r="U24" s="25">
        <f t="shared" si="3"/>
        <v>17.776710004532408</v>
      </c>
      <c r="V24" s="25">
        <f t="shared" si="3"/>
        <v>9.504176365009819</v>
      </c>
      <c r="W24" s="25">
        <f t="shared" si="3"/>
        <v>37.000600211512314</v>
      </c>
      <c r="X24" s="25">
        <f t="shared" si="3"/>
        <v>4.936834591327995</v>
      </c>
      <c r="Y24" s="25">
        <f t="shared" si="3"/>
        <v>70.87077516241123</v>
      </c>
      <c r="Z24">
        <v>224.17</v>
      </c>
      <c r="AA24" s="26">
        <f t="shared" si="0"/>
        <v>76.69370827013144</v>
      </c>
      <c r="AB24" s="26">
        <v>34.31</v>
      </c>
      <c r="AC24" s="26">
        <f t="shared" si="8"/>
        <v>11.738239419851942</v>
      </c>
      <c r="AD24" s="26">
        <f t="shared" si="9"/>
        <v>64.9554688502795</v>
      </c>
      <c r="AE24" s="26"/>
      <c r="AF24" s="26"/>
      <c r="AG24" s="26"/>
      <c r="AH24" s="26"/>
      <c r="AI24" s="26"/>
      <c r="AJ24" t="s">
        <v>52</v>
      </c>
      <c r="AK24">
        <v>0.9151</v>
      </c>
    </row>
    <row r="25" spans="1:35" ht="12.75">
      <c r="A25" s="3">
        <v>1995</v>
      </c>
      <c r="B25" s="2">
        <v>21</v>
      </c>
      <c r="C25" s="18">
        <v>364.17</v>
      </c>
      <c r="D25" s="16">
        <v>39.06</v>
      </c>
      <c r="E25" s="15">
        <v>197.88</v>
      </c>
      <c r="F25" s="15">
        <v>483.6</v>
      </c>
      <c r="G25" s="13">
        <v>384.7</v>
      </c>
      <c r="H25" s="19">
        <v>198.06</v>
      </c>
      <c r="I25" s="19">
        <f t="shared" si="6"/>
        <v>198.05999999999997</v>
      </c>
      <c r="J25" s="19">
        <v>3.62</v>
      </c>
      <c r="K25" s="19">
        <v>36.26</v>
      </c>
      <c r="L25" s="19">
        <v>56.01</v>
      </c>
      <c r="M25" s="19">
        <v>78.14</v>
      </c>
      <c r="N25" s="19">
        <v>24.03</v>
      </c>
      <c r="O25" s="4">
        <f t="shared" si="7"/>
        <v>198.05999999999997</v>
      </c>
      <c r="P25">
        <v>334.49</v>
      </c>
      <c r="Q25">
        <v>720.1</v>
      </c>
      <c r="R25" s="24">
        <f t="shared" si="1"/>
        <v>118.09639999999999</v>
      </c>
      <c r="S25" s="24">
        <f t="shared" si="2"/>
        <v>308.36672413384326</v>
      </c>
      <c r="T25" s="25">
        <f t="shared" si="3"/>
        <v>1.1739269242386794</v>
      </c>
      <c r="U25" s="25">
        <f t="shared" si="3"/>
        <v>11.758726594722242</v>
      </c>
      <c r="V25" s="25">
        <f t="shared" si="3"/>
        <v>18.163438405140454</v>
      </c>
      <c r="W25" s="25">
        <f t="shared" si="3"/>
        <v>25.33995852486476</v>
      </c>
      <c r="X25" s="25">
        <f t="shared" si="3"/>
        <v>7.792669610346816</v>
      </c>
      <c r="Y25" s="25">
        <f t="shared" si="3"/>
        <v>64.22872005931293</v>
      </c>
      <c r="Z25">
        <v>219.21</v>
      </c>
      <c r="AA25" s="26">
        <f t="shared" si="0"/>
        <v>71.08743675755828</v>
      </c>
      <c r="AB25" s="26">
        <v>44.52</v>
      </c>
      <c r="AC25" s="26">
        <f t="shared" si="8"/>
        <v>14.437355432902214</v>
      </c>
      <c r="AD25" s="26">
        <f t="shared" si="9"/>
        <v>56.650081324656064</v>
      </c>
      <c r="AE25" s="26"/>
      <c r="AF25" s="26"/>
      <c r="AG25" s="26"/>
      <c r="AH25" s="26"/>
      <c r="AI25" s="26"/>
    </row>
    <row r="26" spans="1:35" ht="12.75">
      <c r="A26" s="3">
        <v>1996</v>
      </c>
      <c r="B26" s="2">
        <v>21</v>
      </c>
      <c r="C26" s="18">
        <v>389.53</v>
      </c>
      <c r="D26" s="16">
        <v>39.22</v>
      </c>
      <c r="E26" s="15">
        <v>215.94</v>
      </c>
      <c r="F26" s="17">
        <v>494.7</v>
      </c>
      <c r="G26" s="14">
        <v>401.2</v>
      </c>
      <c r="H26" s="19">
        <v>181.01</v>
      </c>
      <c r="I26" s="9">
        <v>141.37</v>
      </c>
      <c r="J26" s="9">
        <v>3.78</v>
      </c>
      <c r="K26" s="4">
        <v>23.2</v>
      </c>
      <c r="L26" s="4">
        <v>40.11</v>
      </c>
      <c r="M26">
        <v>59.56</v>
      </c>
      <c r="N26">
        <v>14.72</v>
      </c>
      <c r="O26" s="4">
        <f t="shared" si="7"/>
        <v>141.37</v>
      </c>
      <c r="P26">
        <v>333.3</v>
      </c>
      <c r="Q26">
        <v>754.7</v>
      </c>
      <c r="R26" s="24">
        <f t="shared" si="1"/>
        <v>123.7708</v>
      </c>
      <c r="S26" s="24">
        <f t="shared" si="2"/>
        <v>314.718818978305</v>
      </c>
      <c r="T26" s="25">
        <f t="shared" si="3"/>
        <v>1.2010721228146741</v>
      </c>
      <c r="U26" s="25">
        <f t="shared" si="3"/>
        <v>7.371659589762021</v>
      </c>
      <c r="V26" s="25">
        <f t="shared" si="3"/>
        <v>12.744709747644597</v>
      </c>
      <c r="W26" s="25">
        <f t="shared" si="3"/>
        <v>18.924829533026983</v>
      </c>
      <c r="X26" s="25">
        <f t="shared" si="3"/>
        <v>4.677190912124869</v>
      </c>
      <c r="Y26" s="25">
        <f t="shared" si="3"/>
        <v>44.91946190537315</v>
      </c>
      <c r="Z26">
        <v>187.94</v>
      </c>
      <c r="AA26" s="26">
        <f t="shared" si="0"/>
        <v>59.716797556029064</v>
      </c>
      <c r="AB26" s="26">
        <v>54.73</v>
      </c>
      <c r="AC26" s="26">
        <f t="shared" si="8"/>
        <v>17.390126264986012</v>
      </c>
      <c r="AD26" s="26">
        <f t="shared" si="9"/>
        <v>42.326671291043056</v>
      </c>
      <c r="AE26" s="26"/>
      <c r="AF26" s="26"/>
      <c r="AG26" s="26"/>
      <c r="AH26" s="26"/>
      <c r="AI26" s="26"/>
    </row>
    <row r="27" spans="1:35" ht="12.75">
      <c r="A27" s="3">
        <v>1997</v>
      </c>
      <c r="B27" s="2">
        <v>21</v>
      </c>
      <c r="C27" s="18">
        <v>409.86</v>
      </c>
      <c r="D27" s="16">
        <v>38.89</v>
      </c>
      <c r="E27" s="15">
        <v>231.04</v>
      </c>
      <c r="F27" s="9">
        <v>491.2</v>
      </c>
      <c r="G27" s="18">
        <v>404.4</v>
      </c>
      <c r="H27" s="19">
        <v>167.83</v>
      </c>
      <c r="I27" s="19">
        <v>165.51</v>
      </c>
      <c r="J27" s="19">
        <v>4.36</v>
      </c>
      <c r="K27" s="19">
        <v>24.87</v>
      </c>
      <c r="L27" s="19">
        <v>32.39</v>
      </c>
      <c r="M27" s="19">
        <v>90.15</v>
      </c>
      <c r="N27" s="19">
        <v>13.74</v>
      </c>
      <c r="O27" s="4">
        <f t="shared" si="7"/>
        <v>165.51000000000002</v>
      </c>
      <c r="P27">
        <v>341.65</v>
      </c>
      <c r="Q27">
        <v>805.3</v>
      </c>
      <c r="R27" s="24">
        <f t="shared" si="1"/>
        <v>132.06919999999997</v>
      </c>
      <c r="S27" s="24">
        <f t="shared" si="2"/>
        <v>310.33730801731224</v>
      </c>
      <c r="T27" s="25">
        <f t="shared" si="3"/>
        <v>1.4049229297809005</v>
      </c>
      <c r="U27" s="25">
        <f t="shared" si="3"/>
        <v>8.013860840286926</v>
      </c>
      <c r="V27" s="25">
        <f t="shared" si="3"/>
        <v>10.437030664129212</v>
      </c>
      <c r="W27" s="25">
        <f t="shared" si="3"/>
        <v>29.049037183428478</v>
      </c>
      <c r="X27" s="25">
        <f t="shared" si="3"/>
        <v>4.427440608988434</v>
      </c>
      <c r="Y27" s="25">
        <f t="shared" si="3"/>
        <v>53.33229222661395</v>
      </c>
      <c r="Z27">
        <v>187.92</v>
      </c>
      <c r="AA27" s="26">
        <f t="shared" si="0"/>
        <v>60.55346719367587</v>
      </c>
      <c r="AB27" s="26">
        <v>64.69</v>
      </c>
      <c r="AC27" s="26">
        <f t="shared" si="8"/>
        <v>20.84506062557946</v>
      </c>
      <c r="AD27" s="26">
        <f t="shared" si="9"/>
        <v>39.70840656809641</v>
      </c>
      <c r="AE27" s="26"/>
      <c r="AF27" s="26"/>
      <c r="AG27" s="26"/>
      <c r="AH27" s="26"/>
      <c r="AI27" s="26"/>
    </row>
    <row r="28" spans="1:35" ht="12.75">
      <c r="A28" s="3">
        <v>1998</v>
      </c>
      <c r="B28" s="2">
        <v>21</v>
      </c>
      <c r="C28" s="18">
        <v>438.92</v>
      </c>
      <c r="D28" s="16">
        <v>32.85</v>
      </c>
      <c r="E28" s="15">
        <v>248.58</v>
      </c>
      <c r="F28" s="9">
        <v>474</v>
      </c>
      <c r="G28" s="18">
        <v>393.4</v>
      </c>
      <c r="H28" s="19">
        <v>183.33</v>
      </c>
      <c r="I28" s="19">
        <v>181.85</v>
      </c>
      <c r="J28" s="19">
        <v>11.6</v>
      </c>
      <c r="K28" s="19">
        <v>27.32</v>
      </c>
      <c r="L28" s="19">
        <v>32.33</v>
      </c>
      <c r="M28" s="19">
        <v>97.28</v>
      </c>
      <c r="N28" s="19">
        <v>13.32</v>
      </c>
      <c r="O28" s="4">
        <f t="shared" si="7"/>
        <v>181.85</v>
      </c>
      <c r="P28">
        <v>326.7</v>
      </c>
      <c r="Q28">
        <v>872.1</v>
      </c>
      <c r="R28" s="24">
        <f t="shared" si="1"/>
        <v>143.02439999999999</v>
      </c>
      <c r="S28" s="24">
        <f t="shared" si="2"/>
        <v>306.88469939394963</v>
      </c>
      <c r="T28" s="25">
        <f t="shared" si="3"/>
        <v>3.7799212612776807</v>
      </c>
      <c r="U28" s="25">
        <f t="shared" si="3"/>
        <v>8.902366280871227</v>
      </c>
      <c r="V28" s="25">
        <f t="shared" si="3"/>
        <v>10.53490123940581</v>
      </c>
      <c r="W28" s="25">
        <f t="shared" si="3"/>
        <v>31.699201749749378</v>
      </c>
      <c r="X28" s="25">
        <f t="shared" si="3"/>
        <v>4.34039234484644</v>
      </c>
      <c r="Y28" s="25">
        <f t="shared" si="3"/>
        <v>59.25678287615054</v>
      </c>
      <c r="Z28">
        <v>202.71</v>
      </c>
      <c r="AA28" s="26">
        <f t="shared" si="0"/>
        <v>66.05412404082747</v>
      </c>
      <c r="AB28" s="26">
        <v>68.01</v>
      </c>
      <c r="AC28" s="26">
        <f t="shared" si="8"/>
        <v>22.161417670646127</v>
      </c>
      <c r="AD28" s="26">
        <f t="shared" si="9"/>
        <v>43.892706370181344</v>
      </c>
      <c r="AE28" s="26"/>
      <c r="AF28" s="26"/>
      <c r="AG28" s="26"/>
      <c r="AH28" s="26"/>
      <c r="AI28" s="26"/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21</v>
      </c>
      <c r="B30" s="6" t="s">
        <v>22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23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24</v>
      </c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msguest</cp:lastModifiedBy>
  <dcterms:created xsi:type="dcterms:W3CDTF">2002-03-12T12:47:01Z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