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<sst xmlns="http://schemas.openxmlformats.org/spreadsheetml/2006/main" count="79" uniqueCount="61">
  <si>
    <t>The Economic Indicators of Jiangxi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</si>
  <si>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</si>
  <si>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</si>
  <si>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</si>
  <si>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</si>
  <si>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</si>
  <si>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</si>
  <si>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</si>
  <si>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</si>
  <si>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</si>
  <si>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</si>
  <si>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</si>
  <si>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</si>
  <si>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</si>
  <si>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</si>
  <si>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</si>
  <si>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</si>
  <si>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</si>
  <si>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</si>
  <si>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</si>
  <si>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</si>
  <si>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</si>
  <si>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</si>
  <si>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</si>
  <si>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</si>
  <si>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</si>
  <si>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</si>
  <si>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.</t>
  </si>
  <si>
    <t>LAB</t>
  </si>
  <si>
    <t>3.1 P.67 1999</t>
  </si>
  <si>
    <t>1.9 P.43 1999</t>
  </si>
  <si>
    <t>1978=100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</si>
  <si>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</si>
  <si>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</si>
  <si>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</si>
  <si>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</si>
  <si>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</si>
  <si>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</si>
  <si>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</si>
  <si>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</si>
  <si>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</si>
  <si>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SUM</t>
  </si>
  <si>
    <t>1.10 p. 44 1999</t>
  </si>
  <si>
    <t>acc 1980=100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</si>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</sst>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EC%20DATA\China\1999%20PAPER\DepreciationProv2OlddataUseDiff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Income Available"/>
      <sheetName val="1952-1978 Real GDP"/>
      <sheetName val="Capital 4"/>
      <sheetName val="1. Depreciation Calculation"/>
      <sheetName val="2. noI.TaxDepreciation Calcu"/>
      <sheetName val="3. redoDepreciation Calculation"/>
      <sheetName val="Depreciation vs I SYC"/>
      <sheetName val="use Capital a)"/>
      <sheetName val="(Select yr)use Capital a)"/>
      <sheetName val="use Capital b)"/>
      <sheetName val="(Select)use Capital b)"/>
      <sheetName val="use Capital 4_2)"/>
      <sheetName val="Sel use Capital 4_2) FINAL chow"/>
      <sheetName val="Capita 4_2CochranceOrcutt FINAL"/>
      <sheetName val="REDO Table 1"/>
      <sheetName val="Sheet1"/>
      <sheetName val="use Capital 4_2 diff labor"/>
      <sheetName val="Select Capital 4_2 diff labor"/>
      <sheetName val="Table 2"/>
      <sheetName val="Table 1"/>
      <sheetName val="formula"/>
      <sheetName val="Mathematica simulation 0.012"/>
      <sheetName val="Mathematica simulation 0"/>
      <sheetName val="NotuseT1 SIMULATION tfp = 0.012"/>
      <sheetName val="NotuseT1 simulation TFP=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6" max="16" width="12.8515625" style="0" bestFit="1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43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29</v>
      </c>
      <c r="Q4" t="s">
        <v>30</v>
      </c>
      <c r="Z4" t="s">
        <v>42</v>
      </c>
      <c r="AB4" t="s">
        <v>56</v>
      </c>
      <c r="AC4" t="s">
        <v>59</v>
      </c>
      <c r="AO4" t="s">
        <v>44</v>
      </c>
      <c r="AQ4" t="s">
        <v>45</v>
      </c>
    </row>
    <row r="5" spans="1:45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O5" t="s">
        <v>41</v>
      </c>
      <c r="P5" t="s">
        <v>28</v>
      </c>
      <c r="Q5" t="s">
        <v>31</v>
      </c>
      <c r="R5" s="18" t="s">
        <v>32</v>
      </c>
      <c r="S5" s="18" t="s">
        <v>33</v>
      </c>
      <c r="T5" s="19" t="s">
        <v>34</v>
      </c>
      <c r="U5" s="20" t="s">
        <v>35</v>
      </c>
      <c r="V5" s="20" t="s">
        <v>36</v>
      </c>
      <c r="W5" s="20" t="s">
        <v>37</v>
      </c>
      <c r="X5" s="21" t="s">
        <v>38</v>
      </c>
      <c r="Y5" s="21" t="s">
        <v>39</v>
      </c>
      <c r="Z5" t="s">
        <v>54</v>
      </c>
      <c r="AA5" t="s">
        <v>55</v>
      </c>
      <c r="AB5" t="s">
        <v>57</v>
      </c>
      <c r="AC5" t="s">
        <v>58</v>
      </c>
      <c r="AD5" t="s">
        <v>60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S5" t="s">
        <v>43</v>
      </c>
    </row>
    <row r="6" spans="1:25" ht="12.75">
      <c r="A6" s="2"/>
      <c r="C6" s="2" t="s">
        <v>15</v>
      </c>
      <c r="D6" s="10" t="s">
        <v>16</v>
      </c>
      <c r="E6" s="9" t="s">
        <v>17</v>
      </c>
      <c r="F6" s="9" t="s">
        <v>18</v>
      </c>
      <c r="G6" s="9" t="s">
        <v>19</v>
      </c>
      <c r="H6" s="2" t="s">
        <v>20</v>
      </c>
      <c r="I6" s="2" t="s">
        <v>21</v>
      </c>
      <c r="R6" s="18"/>
      <c r="S6" s="18" t="s">
        <v>40</v>
      </c>
      <c r="T6" s="19"/>
      <c r="U6" s="19"/>
      <c r="V6" s="19"/>
      <c r="W6" s="19"/>
      <c r="X6" s="19"/>
      <c r="Y6" s="19"/>
    </row>
    <row r="7" spans="1:25" ht="12.75">
      <c r="A7" s="2"/>
      <c r="B7" s="2" t="s">
        <v>26</v>
      </c>
      <c r="C7" s="2"/>
      <c r="D7" s="10"/>
      <c r="E7" s="9"/>
      <c r="F7" s="9"/>
      <c r="G7" s="2"/>
      <c r="H7" s="2"/>
      <c r="I7" s="2"/>
      <c r="J7" s="2"/>
      <c r="K7" s="2"/>
      <c r="L7" s="2"/>
      <c r="M7" s="2"/>
      <c r="N7" s="1"/>
      <c r="O7" s="2"/>
      <c r="R7" s="18"/>
      <c r="S7" s="18"/>
      <c r="T7" s="19"/>
      <c r="U7" s="19"/>
      <c r="V7" s="19"/>
      <c r="W7" s="19"/>
      <c r="X7" s="19"/>
      <c r="Y7" s="19"/>
    </row>
    <row r="8" spans="1:42" ht="12.75">
      <c r="A8" s="11">
        <v>1978</v>
      </c>
      <c r="B8" s="2">
        <v>14</v>
      </c>
      <c r="C8" s="16">
        <v>87</v>
      </c>
      <c r="D8" s="14"/>
      <c r="E8" s="15">
        <v>73.57</v>
      </c>
      <c r="F8" s="15">
        <v>100</v>
      </c>
      <c r="G8" s="12"/>
      <c r="H8" s="2"/>
      <c r="I8" s="2"/>
      <c r="J8" s="2"/>
      <c r="K8" s="2"/>
      <c r="L8" s="2"/>
      <c r="M8" s="2"/>
      <c r="N8" s="1"/>
      <c r="O8" s="2"/>
      <c r="P8">
        <v>1254.3</v>
      </c>
      <c r="Q8">
        <v>100</v>
      </c>
      <c r="R8" s="22">
        <f>C$8/100*Q8</f>
        <v>87</v>
      </c>
      <c r="S8" s="22">
        <f>C8/R8*100</f>
        <v>100</v>
      </c>
      <c r="T8" s="23"/>
      <c r="U8" s="19"/>
      <c r="V8" s="19"/>
      <c r="W8" s="19"/>
      <c r="X8" s="19"/>
      <c r="Y8" s="19"/>
      <c r="Z8">
        <v>34.52</v>
      </c>
      <c r="AA8" s="24">
        <f>Z8/S8*100</f>
        <v>34.52</v>
      </c>
      <c r="AB8" s="24"/>
      <c r="AC8" s="24"/>
      <c r="AD8" s="24"/>
      <c r="AE8" s="24"/>
      <c r="AF8" s="24"/>
      <c r="AG8" s="24"/>
      <c r="AH8" s="24"/>
      <c r="AI8" s="24"/>
      <c r="AJ8">
        <v>76.6</v>
      </c>
      <c r="AK8" t="s">
        <v>27</v>
      </c>
      <c r="AL8">
        <v>8.2806</v>
      </c>
      <c r="AP8">
        <v>87</v>
      </c>
    </row>
    <row r="9" spans="1:42" ht="12.75">
      <c r="A9" s="11">
        <v>1979</v>
      </c>
      <c r="B9" s="2">
        <v>14</v>
      </c>
      <c r="C9" s="16">
        <v>104.15</v>
      </c>
      <c r="D9" s="14"/>
      <c r="E9" s="15">
        <v>83.31</v>
      </c>
      <c r="F9" s="15">
        <v>101.3</v>
      </c>
      <c r="G9" s="12"/>
      <c r="H9" s="2"/>
      <c r="I9" s="2"/>
      <c r="J9" s="2"/>
      <c r="K9" s="2"/>
      <c r="L9" s="2"/>
      <c r="M9" s="2"/>
      <c r="N9" s="1"/>
      <c r="O9" s="2"/>
      <c r="P9">
        <v>1307</v>
      </c>
      <c r="Q9">
        <v>115.8</v>
      </c>
      <c r="R9" s="22">
        <f aca="true" t="shared" si="0" ref="R9:R28">C$8/100*Q9</f>
        <v>100.746</v>
      </c>
      <c r="S9" s="22">
        <f aca="true" t="shared" si="1" ref="S9:S28">C9/R9*100</f>
        <v>103.37879419530304</v>
      </c>
      <c r="T9" s="23"/>
      <c r="U9" s="19"/>
      <c r="V9" s="19"/>
      <c r="W9" s="19"/>
      <c r="X9" s="19"/>
      <c r="Y9" s="19"/>
      <c r="Z9">
        <v>39.33</v>
      </c>
      <c r="AA9" s="24">
        <f aca="true" t="shared" si="2" ref="AA9:AA28">Z9/S9*100</f>
        <v>38.04455285645703</v>
      </c>
      <c r="AB9" s="24"/>
      <c r="AC9" s="24"/>
      <c r="AD9" s="24"/>
      <c r="AE9" s="24"/>
      <c r="AF9" s="24"/>
      <c r="AG9" s="24"/>
      <c r="AH9" s="24"/>
      <c r="AI9" s="24"/>
      <c r="AJ9">
        <v>93.01</v>
      </c>
      <c r="AK9" t="s">
        <v>27</v>
      </c>
      <c r="AL9">
        <v>9.0357</v>
      </c>
      <c r="AP9">
        <v>104.15</v>
      </c>
    </row>
    <row r="10" spans="1:45" ht="12.75">
      <c r="A10" s="11">
        <v>1980</v>
      </c>
      <c r="B10" s="2">
        <v>14</v>
      </c>
      <c r="C10" s="16">
        <v>111.15</v>
      </c>
      <c r="D10" s="14"/>
      <c r="E10" s="15">
        <v>94.01</v>
      </c>
      <c r="F10" s="15">
        <v>105.6</v>
      </c>
      <c r="G10" s="12"/>
      <c r="H10" s="2"/>
      <c r="I10" s="2"/>
      <c r="J10" s="2"/>
      <c r="K10" s="2"/>
      <c r="L10" s="2"/>
      <c r="M10" s="2"/>
      <c r="N10" s="1"/>
      <c r="O10" s="2"/>
      <c r="P10">
        <v>1356.3</v>
      </c>
      <c r="Q10">
        <v>120.7</v>
      </c>
      <c r="R10" s="22">
        <f t="shared" si="0"/>
        <v>105.009</v>
      </c>
      <c r="S10" s="22">
        <f t="shared" si="1"/>
        <v>105.8480701654144</v>
      </c>
      <c r="T10" s="23"/>
      <c r="U10" s="19"/>
      <c r="V10" s="19"/>
      <c r="W10" s="19"/>
      <c r="X10" s="19"/>
      <c r="Y10" s="19"/>
      <c r="Z10">
        <v>36.34</v>
      </c>
      <c r="AA10" s="24">
        <f t="shared" si="2"/>
        <v>34.33222726045884</v>
      </c>
      <c r="AB10" s="24"/>
      <c r="AC10" s="24"/>
      <c r="AD10" s="24"/>
      <c r="AE10" s="24"/>
      <c r="AF10" s="24"/>
      <c r="AG10" s="24"/>
      <c r="AH10" s="24"/>
      <c r="AI10" s="24"/>
      <c r="AJ10">
        <v>98.95</v>
      </c>
      <c r="AK10" t="s">
        <v>27</v>
      </c>
      <c r="AL10">
        <v>9.7063</v>
      </c>
      <c r="AP10">
        <v>111.15</v>
      </c>
      <c r="AS10">
        <v>100</v>
      </c>
    </row>
    <row r="11" spans="1:45" ht="12.75">
      <c r="A11" s="11">
        <v>1981</v>
      </c>
      <c r="B11" s="2">
        <v>14</v>
      </c>
      <c r="C11" s="16">
        <v>121.26</v>
      </c>
      <c r="D11" s="14"/>
      <c r="E11" s="15">
        <v>100.02</v>
      </c>
      <c r="F11" s="15">
        <v>110.5</v>
      </c>
      <c r="G11" s="12"/>
      <c r="H11" s="2"/>
      <c r="I11" s="2"/>
      <c r="J11" s="2"/>
      <c r="K11" s="2"/>
      <c r="L11" s="2"/>
      <c r="M11" s="2"/>
      <c r="N11" s="1"/>
      <c r="O11" s="2"/>
      <c r="P11">
        <v>1409.8</v>
      </c>
      <c r="Q11">
        <v>127.5</v>
      </c>
      <c r="R11" s="22">
        <f t="shared" si="0"/>
        <v>110.925</v>
      </c>
      <c r="S11" s="22">
        <f t="shared" si="1"/>
        <v>109.31710615280596</v>
      </c>
      <c r="T11" s="23"/>
      <c r="U11" s="19"/>
      <c r="V11" s="19"/>
      <c r="W11" s="19"/>
      <c r="X11" s="19"/>
      <c r="Y11" s="19"/>
      <c r="Z11">
        <v>33.93</v>
      </c>
      <c r="AA11" s="24">
        <f t="shared" si="2"/>
        <v>31.03814324591786</v>
      </c>
      <c r="AB11" s="24"/>
      <c r="AC11" s="24"/>
      <c r="AD11" s="24"/>
      <c r="AE11" s="24"/>
      <c r="AF11" s="24"/>
      <c r="AG11" s="24"/>
      <c r="AH11" s="24"/>
      <c r="AI11" s="24"/>
      <c r="AJ11">
        <v>107.19</v>
      </c>
      <c r="AK11" t="s">
        <v>27</v>
      </c>
      <c r="AL11">
        <v>10.5962</v>
      </c>
      <c r="AP11">
        <v>121.26</v>
      </c>
      <c r="AS11">
        <v>87.8</v>
      </c>
    </row>
    <row r="12" spans="1:45" ht="12.75">
      <c r="A12" s="11">
        <v>1982</v>
      </c>
      <c r="B12" s="2">
        <v>14</v>
      </c>
      <c r="C12" s="16">
        <v>133.96</v>
      </c>
      <c r="D12" s="14"/>
      <c r="E12" s="15">
        <v>106.91</v>
      </c>
      <c r="F12" s="15">
        <v>113</v>
      </c>
      <c r="G12" s="12"/>
      <c r="H12" s="2"/>
      <c r="I12" s="2"/>
      <c r="J12" s="2"/>
      <c r="K12" s="2"/>
      <c r="L12" s="2"/>
      <c r="M12" s="2"/>
      <c r="N12" s="1"/>
      <c r="O12" s="2"/>
      <c r="P12">
        <v>1434</v>
      </c>
      <c r="Q12">
        <v>139.4</v>
      </c>
      <c r="R12" s="22">
        <f t="shared" si="0"/>
        <v>121.278</v>
      </c>
      <c r="S12" s="22">
        <f t="shared" si="1"/>
        <v>110.45696663863191</v>
      </c>
      <c r="T12" s="23"/>
      <c r="U12" s="19"/>
      <c r="V12" s="19"/>
      <c r="W12" s="19"/>
      <c r="X12" s="19"/>
      <c r="Y12" s="19"/>
      <c r="Z12">
        <v>38.91</v>
      </c>
      <c r="AA12" s="24">
        <f t="shared" si="2"/>
        <v>35.22638832487309</v>
      </c>
      <c r="AB12" s="24"/>
      <c r="AC12" s="24"/>
      <c r="AD12" s="24"/>
      <c r="AE12" s="24"/>
      <c r="AF12" s="24"/>
      <c r="AG12" s="24"/>
      <c r="AH12" s="24"/>
      <c r="AI12" s="24"/>
      <c r="AJ12">
        <v>116.82</v>
      </c>
      <c r="AK12" t="s">
        <v>27</v>
      </c>
      <c r="AL12">
        <v>10.9859</v>
      </c>
      <c r="AP12">
        <v>133.96</v>
      </c>
      <c r="AS12">
        <v>113</v>
      </c>
    </row>
    <row r="13" spans="1:45" ht="12.75">
      <c r="A13" s="11">
        <v>1983</v>
      </c>
      <c r="B13" s="2">
        <v>14</v>
      </c>
      <c r="C13" s="16">
        <v>144.13</v>
      </c>
      <c r="D13" s="14"/>
      <c r="E13" s="15">
        <v>116.97</v>
      </c>
      <c r="F13" s="15">
        <v>114.6</v>
      </c>
      <c r="G13" s="12"/>
      <c r="H13" s="2"/>
      <c r="I13" s="2"/>
      <c r="J13" s="2"/>
      <c r="K13" s="2"/>
      <c r="L13" s="2"/>
      <c r="M13" s="2"/>
      <c r="N13" s="1"/>
      <c r="O13" s="2"/>
      <c r="P13">
        <v>1498.2</v>
      </c>
      <c r="Q13">
        <v>148.9</v>
      </c>
      <c r="R13" s="22">
        <f t="shared" si="0"/>
        <v>129.543</v>
      </c>
      <c r="S13" s="22">
        <f t="shared" si="1"/>
        <v>111.26035370494738</v>
      </c>
      <c r="T13" s="23"/>
      <c r="U13" s="19"/>
      <c r="V13" s="19"/>
      <c r="W13" s="19"/>
      <c r="X13" s="19"/>
      <c r="Y13" s="19"/>
      <c r="Z13">
        <v>42.96</v>
      </c>
      <c r="AA13" s="24">
        <f t="shared" si="2"/>
        <v>38.612136820925556</v>
      </c>
      <c r="AB13" s="24"/>
      <c r="AC13" s="24"/>
      <c r="AD13" s="24"/>
      <c r="AE13" s="24"/>
      <c r="AF13" s="24"/>
      <c r="AG13" s="24"/>
      <c r="AH13" s="24"/>
      <c r="AI13" s="24"/>
      <c r="AJ13">
        <v>124.97</v>
      </c>
      <c r="AK13" t="s">
        <v>27</v>
      </c>
      <c r="AL13">
        <v>11.5452</v>
      </c>
      <c r="AP13">
        <v>144.13</v>
      </c>
      <c r="AS13">
        <v>125.1</v>
      </c>
    </row>
    <row r="14" spans="1:45" ht="12.75">
      <c r="A14" s="3">
        <v>1984</v>
      </c>
      <c r="B14" s="2">
        <v>14</v>
      </c>
      <c r="C14" s="16">
        <v>169.11</v>
      </c>
      <c r="D14" s="14"/>
      <c r="E14" s="13">
        <v>136.52</v>
      </c>
      <c r="F14" s="13">
        <v>117.5</v>
      </c>
      <c r="G14" s="12"/>
      <c r="H14" s="2"/>
      <c r="I14" s="2"/>
      <c r="P14">
        <v>1537.3</v>
      </c>
      <c r="Q14">
        <v>171.8</v>
      </c>
      <c r="R14" s="22">
        <f t="shared" si="0"/>
        <v>149.466</v>
      </c>
      <c r="S14" s="22">
        <f t="shared" si="1"/>
        <v>113.14278832644213</v>
      </c>
      <c r="T14" s="23"/>
      <c r="U14" s="19"/>
      <c r="V14" s="19"/>
      <c r="W14" s="19"/>
      <c r="X14" s="19"/>
      <c r="Y14" s="19"/>
      <c r="Z14">
        <v>53.05</v>
      </c>
      <c r="AA14" s="24">
        <f t="shared" si="2"/>
        <v>46.88765478091183</v>
      </c>
      <c r="AB14" s="24"/>
      <c r="AC14" s="24"/>
      <c r="AD14" s="24"/>
      <c r="AE14" s="24"/>
      <c r="AF14" s="24"/>
      <c r="AG14" s="24"/>
      <c r="AH14" s="24"/>
      <c r="AI14" s="24"/>
      <c r="AJ14">
        <v>141.64</v>
      </c>
      <c r="AK14" t="s">
        <v>27</v>
      </c>
      <c r="AL14">
        <v>12.8901</v>
      </c>
      <c r="AO14" t="e">
        <f>AJ14-AK14+AL14+AM14+AN14</f>
        <v>#VALUE!</v>
      </c>
      <c r="AP14">
        <v>169.11</v>
      </c>
      <c r="AQ14" t="e">
        <f>AP14-AO14</f>
        <v>#VALUE!</v>
      </c>
      <c r="AS14">
        <v>149</v>
      </c>
    </row>
    <row r="15" spans="1:45" ht="12.75">
      <c r="A15" s="3">
        <v>1985</v>
      </c>
      <c r="B15" s="2">
        <v>14</v>
      </c>
      <c r="C15" s="16">
        <v>207.89</v>
      </c>
      <c r="D15" s="15" t="s">
        <v>27</v>
      </c>
      <c r="E15" s="13">
        <v>181.1</v>
      </c>
      <c r="F15" s="13">
        <v>127.3</v>
      </c>
      <c r="G15" s="12">
        <v>100</v>
      </c>
      <c r="H15" s="17">
        <v>44.03</v>
      </c>
      <c r="I15" s="17">
        <f>SUM(J15:N15)</f>
        <v>25.119999999999997</v>
      </c>
      <c r="J15" s="17">
        <v>6.65</v>
      </c>
      <c r="K15" s="17">
        <v>7.89</v>
      </c>
      <c r="L15" s="17">
        <v>0.38</v>
      </c>
      <c r="M15" s="17">
        <v>8.23</v>
      </c>
      <c r="N15" s="17">
        <v>1.97</v>
      </c>
      <c r="O15" s="4">
        <f>SUM(J15:N15)</f>
        <v>25.119999999999997</v>
      </c>
      <c r="P15">
        <v>1584.8</v>
      </c>
      <c r="Q15">
        <v>197.2</v>
      </c>
      <c r="R15" s="22">
        <f t="shared" si="0"/>
        <v>171.564</v>
      </c>
      <c r="S15" s="22">
        <f t="shared" si="1"/>
        <v>121.17343964934368</v>
      </c>
      <c r="T15" s="23">
        <f aca="true" t="shared" si="3" ref="T15:Y28">J15/$S15*100</f>
        <v>5.488001346866132</v>
      </c>
      <c r="U15" s="23">
        <f t="shared" si="3"/>
        <v>6.511327913800567</v>
      </c>
      <c r="V15" s="23">
        <f t="shared" si="3"/>
        <v>0.31360007696377895</v>
      </c>
      <c r="W15" s="23">
        <f t="shared" si="3"/>
        <v>6.791917456347107</v>
      </c>
      <c r="X15" s="23">
        <f t="shared" si="3"/>
        <v>1.6257688200490645</v>
      </c>
      <c r="Y15" s="23">
        <f t="shared" si="3"/>
        <v>20.730615614026647</v>
      </c>
      <c r="Z15">
        <v>68.83</v>
      </c>
      <c r="AA15" s="24">
        <f t="shared" si="2"/>
        <v>56.80287709846553</v>
      </c>
      <c r="AB15" s="24"/>
      <c r="AC15" s="24"/>
      <c r="AD15" s="24"/>
      <c r="AE15" s="24"/>
      <c r="AF15" s="24"/>
      <c r="AG15" s="24"/>
      <c r="AH15" s="24"/>
      <c r="AI15" s="24"/>
      <c r="AJ15">
        <v>173</v>
      </c>
      <c r="AK15" t="s">
        <v>27</v>
      </c>
      <c r="AL15">
        <v>22.6674</v>
      </c>
      <c r="AO15" t="e">
        <f aca="true" t="shared" si="4" ref="AO15:AO23">AJ15-AK15+AL15+AM15+AN15</f>
        <v>#VALUE!</v>
      </c>
      <c r="AP15">
        <v>207.26</v>
      </c>
      <c r="AQ15" t="e">
        <f aca="true" t="shared" si="5" ref="AQ15:AQ23">AP15-AO15</f>
        <v>#VALUE!</v>
      </c>
      <c r="AS15">
        <v>198.5</v>
      </c>
    </row>
    <row r="16" spans="1:45" ht="12.75">
      <c r="A16" s="3">
        <v>1986</v>
      </c>
      <c r="B16" s="2">
        <v>14</v>
      </c>
      <c r="C16" s="16">
        <v>230.82</v>
      </c>
      <c r="D16" s="15" t="s">
        <v>27</v>
      </c>
      <c r="E16" s="13">
        <v>213.75</v>
      </c>
      <c r="F16" s="13">
        <v>134.7</v>
      </c>
      <c r="G16" s="12">
        <v>106.6</v>
      </c>
      <c r="H16" s="17">
        <v>53.35</v>
      </c>
      <c r="I16" s="17">
        <f aca="true" t="shared" si="6" ref="I16:I25">SUM(J16:N16)</f>
        <v>29.490000000000002</v>
      </c>
      <c r="J16" s="17">
        <v>6.19</v>
      </c>
      <c r="K16" s="17">
        <v>9.85</v>
      </c>
      <c r="L16" s="17">
        <v>0.07</v>
      </c>
      <c r="M16" s="17">
        <v>10.35</v>
      </c>
      <c r="N16" s="17">
        <v>3.03</v>
      </c>
      <c r="O16" s="4">
        <f aca="true" t="shared" si="7" ref="O16:O28">SUM(J16:N16)</f>
        <v>29.490000000000002</v>
      </c>
      <c r="P16">
        <v>1622.6</v>
      </c>
      <c r="Q16">
        <v>210.4</v>
      </c>
      <c r="R16" s="22">
        <f t="shared" si="0"/>
        <v>183.048</v>
      </c>
      <c r="S16" s="22">
        <f t="shared" si="1"/>
        <v>126.09807263668546</v>
      </c>
      <c r="T16" s="23">
        <f t="shared" si="3"/>
        <v>4.908877566935275</v>
      </c>
      <c r="U16" s="23">
        <f t="shared" si="3"/>
        <v>7.811380296334806</v>
      </c>
      <c r="V16" s="23">
        <f t="shared" si="3"/>
        <v>0.055512347283597614</v>
      </c>
      <c r="W16" s="23">
        <f t="shared" si="3"/>
        <v>8.207897062646218</v>
      </c>
      <c r="X16" s="23">
        <f t="shared" si="3"/>
        <v>2.4028916038471535</v>
      </c>
      <c r="Y16" s="23">
        <f t="shared" si="3"/>
        <v>23.38655887704705</v>
      </c>
      <c r="Z16">
        <v>80.91</v>
      </c>
      <c r="AA16" s="24">
        <f t="shared" si="2"/>
        <v>64.1643431245126</v>
      </c>
      <c r="AB16" s="24"/>
      <c r="AC16" s="24"/>
      <c r="AD16" s="24"/>
      <c r="AE16" s="24"/>
      <c r="AF16" s="24"/>
      <c r="AG16" s="24"/>
      <c r="AH16" s="24"/>
      <c r="AI16" s="24"/>
      <c r="AJ16">
        <v>189.34</v>
      </c>
      <c r="AK16" t="s">
        <v>27</v>
      </c>
      <c r="AL16">
        <v>20.8325</v>
      </c>
      <c r="AO16" t="e">
        <f t="shared" si="4"/>
        <v>#VALUE!</v>
      </c>
      <c r="AP16">
        <v>227.23</v>
      </c>
      <c r="AQ16" t="e">
        <f t="shared" si="5"/>
        <v>#VALUE!</v>
      </c>
      <c r="AS16">
        <v>216.4</v>
      </c>
    </row>
    <row r="17" spans="1:45" ht="12.75">
      <c r="A17" s="3">
        <v>1987</v>
      </c>
      <c r="B17" s="2">
        <v>14</v>
      </c>
      <c r="C17" s="16">
        <v>262.9</v>
      </c>
      <c r="D17" s="15" t="s">
        <v>27</v>
      </c>
      <c r="E17" s="13">
        <v>258.95</v>
      </c>
      <c r="F17" s="13">
        <v>144</v>
      </c>
      <c r="G17" s="12">
        <v>113.6</v>
      </c>
      <c r="H17" s="17">
        <v>58.77</v>
      </c>
      <c r="I17" s="17">
        <f t="shared" si="6"/>
        <v>32.019999999999996</v>
      </c>
      <c r="J17" s="17">
        <v>8.57</v>
      </c>
      <c r="K17" s="17">
        <v>10.76</v>
      </c>
      <c r="L17" s="17">
        <v>0.21</v>
      </c>
      <c r="M17" s="17">
        <v>10.95</v>
      </c>
      <c r="N17" s="17">
        <v>1.53</v>
      </c>
      <c r="O17" s="4">
        <f t="shared" si="7"/>
        <v>32.019999999999996</v>
      </c>
      <c r="P17">
        <v>1668.4</v>
      </c>
      <c r="Q17">
        <v>227.9</v>
      </c>
      <c r="R17" s="22">
        <f t="shared" si="0"/>
        <v>198.273</v>
      </c>
      <c r="S17" s="22">
        <f t="shared" si="1"/>
        <v>132.59495745764679</v>
      </c>
      <c r="T17" s="23">
        <f t="shared" si="3"/>
        <v>6.463292544693799</v>
      </c>
      <c r="U17" s="23">
        <f t="shared" si="3"/>
        <v>8.114939064282996</v>
      </c>
      <c r="V17" s="23">
        <f t="shared" si="3"/>
        <v>0.1583770635222518</v>
      </c>
      <c r="W17" s="23">
        <f t="shared" si="3"/>
        <v>8.258232597945986</v>
      </c>
      <c r="X17" s="23">
        <f t="shared" si="3"/>
        <v>1.153890034233549</v>
      </c>
      <c r="Y17" s="23">
        <f t="shared" si="3"/>
        <v>24.14873130467858</v>
      </c>
      <c r="Z17">
        <v>95.68</v>
      </c>
      <c r="AA17" s="24">
        <f t="shared" si="2"/>
        <v>72.15960684670978</v>
      </c>
      <c r="AB17" s="24"/>
      <c r="AC17" s="24"/>
      <c r="AD17" s="24"/>
      <c r="AE17" s="24"/>
      <c r="AF17" s="24"/>
      <c r="AG17" s="24"/>
      <c r="AH17" s="24"/>
      <c r="AI17" s="24"/>
      <c r="AJ17">
        <v>218.94</v>
      </c>
      <c r="AK17" t="s">
        <v>27</v>
      </c>
      <c r="AL17">
        <v>23.4634</v>
      </c>
      <c r="AO17" t="e">
        <f t="shared" si="4"/>
        <v>#VALUE!</v>
      </c>
      <c r="AP17">
        <v>261.83</v>
      </c>
      <c r="AQ17" t="e">
        <f t="shared" si="5"/>
        <v>#VALUE!</v>
      </c>
      <c r="AS17">
        <v>221.2</v>
      </c>
    </row>
    <row r="18" spans="1:45" ht="12.75">
      <c r="A18" s="3">
        <v>1988</v>
      </c>
      <c r="B18" s="2">
        <v>14</v>
      </c>
      <c r="C18" s="16">
        <v>325.83</v>
      </c>
      <c r="D18" s="14">
        <v>194.95</v>
      </c>
      <c r="E18" s="13">
        <v>345.33</v>
      </c>
      <c r="F18" s="13">
        <v>175.4</v>
      </c>
      <c r="G18" s="12">
        <v>138.4</v>
      </c>
      <c r="H18" s="17">
        <v>78.17</v>
      </c>
      <c r="I18" s="17">
        <f t="shared" si="6"/>
        <v>38.99</v>
      </c>
      <c r="J18" s="17">
        <v>5.91</v>
      </c>
      <c r="K18" s="17">
        <v>14.07</v>
      </c>
      <c r="L18" s="17">
        <v>0.49</v>
      </c>
      <c r="M18" s="17">
        <v>15.1</v>
      </c>
      <c r="N18" s="17">
        <v>3.42</v>
      </c>
      <c r="O18" s="4">
        <f t="shared" si="7"/>
        <v>38.99</v>
      </c>
      <c r="P18">
        <v>1723</v>
      </c>
      <c r="Q18">
        <v>253.9</v>
      </c>
      <c r="R18" s="22">
        <f t="shared" si="0"/>
        <v>220.893</v>
      </c>
      <c r="S18" s="22">
        <f t="shared" si="1"/>
        <v>147.50580597846016</v>
      </c>
      <c r="T18" s="23">
        <f t="shared" si="3"/>
        <v>4.006621950096676</v>
      </c>
      <c r="U18" s="23">
        <f t="shared" si="3"/>
        <v>9.538607586778381</v>
      </c>
      <c r="V18" s="23">
        <f t="shared" si="3"/>
        <v>0.33219031396740634</v>
      </c>
      <c r="W18" s="23">
        <f t="shared" si="3"/>
        <v>10.236885185526194</v>
      </c>
      <c r="X18" s="23">
        <f t="shared" si="3"/>
        <v>2.318552803609244</v>
      </c>
      <c r="Y18" s="23">
        <f t="shared" si="3"/>
        <v>26.432857839977903</v>
      </c>
      <c r="Z18">
        <v>129.06</v>
      </c>
      <c r="AA18" s="24">
        <f t="shared" si="2"/>
        <v>87.49486106251726</v>
      </c>
      <c r="AB18" s="24"/>
      <c r="AC18" s="24"/>
      <c r="AD18" s="24"/>
      <c r="AE18" s="24"/>
      <c r="AF18" s="24"/>
      <c r="AG18" s="24"/>
      <c r="AH18" s="24"/>
      <c r="AI18" s="24"/>
      <c r="AJ18">
        <v>270.75</v>
      </c>
      <c r="AK18" t="s">
        <v>27</v>
      </c>
      <c r="AL18">
        <v>27.9642</v>
      </c>
      <c r="AO18" t="e">
        <f t="shared" si="4"/>
        <v>#VALUE!</v>
      </c>
      <c r="AP18">
        <v>321.36</v>
      </c>
      <c r="AQ18" t="e">
        <f t="shared" si="5"/>
        <v>#VALUE!</v>
      </c>
      <c r="AS18">
        <v>291.8</v>
      </c>
    </row>
    <row r="19" spans="1:45" ht="12.75">
      <c r="A19" s="3">
        <v>1989</v>
      </c>
      <c r="B19" s="2">
        <v>14</v>
      </c>
      <c r="C19" s="16">
        <v>376.46</v>
      </c>
      <c r="D19" s="15">
        <v>194.77</v>
      </c>
      <c r="E19" s="13">
        <v>406.16</v>
      </c>
      <c r="F19" s="13">
        <v>208</v>
      </c>
      <c r="G19" s="12">
        <v>164</v>
      </c>
      <c r="H19" s="17">
        <v>73.28</v>
      </c>
      <c r="I19" s="17">
        <f t="shared" si="6"/>
        <v>38.64</v>
      </c>
      <c r="J19" s="17">
        <v>5.52</v>
      </c>
      <c r="K19" s="17">
        <v>11.33</v>
      </c>
      <c r="L19" s="17">
        <v>0.6</v>
      </c>
      <c r="M19" s="17">
        <v>15</v>
      </c>
      <c r="N19" s="17">
        <v>6.19</v>
      </c>
      <c r="O19" s="4">
        <f t="shared" si="7"/>
        <v>38.64</v>
      </c>
      <c r="P19">
        <v>1760.4</v>
      </c>
      <c r="Q19">
        <v>266.8</v>
      </c>
      <c r="R19" s="22">
        <f t="shared" si="0"/>
        <v>232.116</v>
      </c>
      <c r="S19" s="22">
        <f t="shared" si="1"/>
        <v>162.18614830515773</v>
      </c>
      <c r="T19" s="23">
        <f t="shared" si="3"/>
        <v>3.4034965733411258</v>
      </c>
      <c r="U19" s="23">
        <f t="shared" si="3"/>
        <v>6.985800031875898</v>
      </c>
      <c r="V19" s="23">
        <f t="shared" si="3"/>
        <v>0.36994527971099195</v>
      </c>
      <c r="W19" s="23">
        <f t="shared" si="3"/>
        <v>9.248631992774799</v>
      </c>
      <c r="X19" s="23">
        <f t="shared" si="3"/>
        <v>3.8166021356850677</v>
      </c>
      <c r="Y19" s="23">
        <f t="shared" si="3"/>
        <v>23.824476013387883</v>
      </c>
      <c r="Z19">
        <v>134.76</v>
      </c>
      <c r="AA19" s="24">
        <f t="shared" si="2"/>
        <v>83.08970982308878</v>
      </c>
      <c r="AB19" s="24"/>
      <c r="AC19" s="24"/>
      <c r="AD19" s="24"/>
      <c r="AE19" s="24"/>
      <c r="AF19" s="24"/>
      <c r="AG19" s="24"/>
      <c r="AH19" s="24"/>
      <c r="AI19" s="24"/>
      <c r="AJ19">
        <v>308.65</v>
      </c>
      <c r="AK19" t="s">
        <v>27</v>
      </c>
      <c r="AL19">
        <v>33.585</v>
      </c>
      <c r="AO19" t="e">
        <f t="shared" si="4"/>
        <v>#VALUE!</v>
      </c>
      <c r="AP19">
        <v>363.47</v>
      </c>
      <c r="AQ19" t="e">
        <f t="shared" si="5"/>
        <v>#VALUE!</v>
      </c>
      <c r="AS19">
        <v>397.7</v>
      </c>
    </row>
    <row r="20" spans="1:45" ht="12.75">
      <c r="A20" s="3">
        <v>1990</v>
      </c>
      <c r="B20" s="2">
        <v>14</v>
      </c>
      <c r="C20" s="16">
        <v>428.62</v>
      </c>
      <c r="D20" s="14">
        <v>194.41</v>
      </c>
      <c r="E20" s="13">
        <v>425.75</v>
      </c>
      <c r="F20" s="13">
        <v>210.7</v>
      </c>
      <c r="G20" s="12">
        <v>167.5</v>
      </c>
      <c r="H20" s="17">
        <v>70.65</v>
      </c>
      <c r="I20" s="17">
        <f t="shared" si="6"/>
        <v>43.53</v>
      </c>
      <c r="J20" s="17">
        <v>7.13</v>
      </c>
      <c r="K20" s="17">
        <v>16.03</v>
      </c>
      <c r="L20" s="17">
        <v>0.62</v>
      </c>
      <c r="M20" s="17">
        <v>16.25</v>
      </c>
      <c r="N20" s="17">
        <v>3.5</v>
      </c>
      <c r="O20" s="4">
        <f t="shared" si="7"/>
        <v>43.53</v>
      </c>
      <c r="P20">
        <v>1816.5</v>
      </c>
      <c r="Q20">
        <v>279.9</v>
      </c>
      <c r="R20" s="22">
        <f t="shared" si="0"/>
        <v>243.51299999999998</v>
      </c>
      <c r="S20" s="22">
        <f t="shared" si="1"/>
        <v>176.01524353935932</v>
      </c>
      <c r="T20" s="23">
        <f t="shared" si="3"/>
        <v>4.050785520974289</v>
      </c>
      <c r="U20" s="23">
        <f t="shared" si="3"/>
        <v>9.107165764546684</v>
      </c>
      <c r="V20" s="23">
        <f t="shared" si="3"/>
        <v>0.3522422192151556</v>
      </c>
      <c r="W20" s="23">
        <f t="shared" si="3"/>
        <v>9.2321549391069</v>
      </c>
      <c r="X20" s="23">
        <f t="shared" si="3"/>
        <v>1.9884641407307169</v>
      </c>
      <c r="Y20" s="23">
        <f t="shared" si="3"/>
        <v>24.730812584573748</v>
      </c>
      <c r="Z20">
        <v>126.99</v>
      </c>
      <c r="AA20" s="24">
        <f t="shared" si="2"/>
        <v>72.14716035182678</v>
      </c>
      <c r="AB20" s="24"/>
      <c r="AC20" s="24"/>
      <c r="AD20" s="24"/>
      <c r="AE20" s="24"/>
      <c r="AF20" s="24"/>
      <c r="AG20" s="24"/>
      <c r="AH20" s="24"/>
      <c r="AI20" s="24"/>
      <c r="AJ20">
        <v>354.03</v>
      </c>
      <c r="AK20" t="s">
        <v>27</v>
      </c>
      <c r="AL20">
        <v>35.5542</v>
      </c>
      <c r="AO20" t="e">
        <f t="shared" si="4"/>
        <v>#VALUE!</v>
      </c>
      <c r="AP20">
        <v>417.15</v>
      </c>
      <c r="AQ20" t="e">
        <f t="shared" si="5"/>
        <v>#VALUE!</v>
      </c>
      <c r="AS20">
        <v>371.8</v>
      </c>
    </row>
    <row r="21" spans="1:45" ht="12.75">
      <c r="A21" s="3">
        <v>1991</v>
      </c>
      <c r="B21" s="2">
        <v>14</v>
      </c>
      <c r="C21" s="16">
        <v>479.37</v>
      </c>
      <c r="D21" s="14">
        <v>204.98</v>
      </c>
      <c r="E21" s="13">
        <v>497.94</v>
      </c>
      <c r="F21" s="13">
        <v>215.8</v>
      </c>
      <c r="G21" s="12">
        <v>172.1</v>
      </c>
      <c r="H21" s="17">
        <v>91.07</v>
      </c>
      <c r="I21" s="17">
        <f t="shared" si="6"/>
        <v>52.18</v>
      </c>
      <c r="J21" s="17">
        <v>4.55</v>
      </c>
      <c r="K21" s="17">
        <v>21.02</v>
      </c>
      <c r="L21" s="17">
        <v>3.47</v>
      </c>
      <c r="M21" s="17">
        <v>19.26</v>
      </c>
      <c r="N21" s="17">
        <v>3.88</v>
      </c>
      <c r="O21" s="4">
        <f t="shared" si="7"/>
        <v>52.18</v>
      </c>
      <c r="P21">
        <v>1874.5</v>
      </c>
      <c r="Q21">
        <v>302</v>
      </c>
      <c r="R21" s="22">
        <f t="shared" si="0"/>
        <v>262.74</v>
      </c>
      <c r="S21" s="22">
        <f t="shared" si="1"/>
        <v>182.4503311258278</v>
      </c>
      <c r="T21" s="23">
        <f t="shared" si="3"/>
        <v>2.4938294010889295</v>
      </c>
      <c r="U21" s="23">
        <f t="shared" si="3"/>
        <v>11.520943738656989</v>
      </c>
      <c r="V21" s="23">
        <f t="shared" si="3"/>
        <v>1.901887477313975</v>
      </c>
      <c r="W21" s="23">
        <f t="shared" si="3"/>
        <v>10.556297640653359</v>
      </c>
      <c r="X21" s="23">
        <f t="shared" si="3"/>
        <v>2.126606170598911</v>
      </c>
      <c r="Y21" s="23">
        <f t="shared" si="3"/>
        <v>28.599564428312163</v>
      </c>
      <c r="Z21">
        <v>147.6</v>
      </c>
      <c r="AA21" s="24">
        <f t="shared" si="2"/>
        <v>80.89872958257713</v>
      </c>
      <c r="AB21" s="24"/>
      <c r="AC21" s="24"/>
      <c r="AD21" s="24"/>
      <c r="AE21" s="24"/>
      <c r="AF21" s="24"/>
      <c r="AG21" s="24"/>
      <c r="AH21" s="24"/>
      <c r="AI21" s="24"/>
      <c r="AJ21">
        <v>390.73</v>
      </c>
      <c r="AK21" t="s">
        <v>27</v>
      </c>
      <c r="AL21">
        <v>39.4104</v>
      </c>
      <c r="AO21" t="e">
        <f t="shared" si="4"/>
        <v>#VALUE!</v>
      </c>
      <c r="AP21">
        <v>461.27</v>
      </c>
      <c r="AQ21" t="e">
        <f t="shared" si="5"/>
        <v>#VALUE!</v>
      </c>
      <c r="AS21">
        <v>414.6</v>
      </c>
    </row>
    <row r="22" spans="1:45" ht="12.75">
      <c r="A22" s="3">
        <v>1992</v>
      </c>
      <c r="B22" s="2">
        <v>14</v>
      </c>
      <c r="C22" s="16">
        <v>572.55</v>
      </c>
      <c r="D22" s="14">
        <v>201.62</v>
      </c>
      <c r="E22" s="13">
        <v>646.19</v>
      </c>
      <c r="F22" s="13">
        <v>227.9</v>
      </c>
      <c r="G22" s="12">
        <v>182</v>
      </c>
      <c r="H22" s="17">
        <v>125.36</v>
      </c>
      <c r="I22" s="17">
        <f t="shared" si="6"/>
        <v>71.75</v>
      </c>
      <c r="J22" s="17">
        <v>3.82</v>
      </c>
      <c r="K22" s="17">
        <v>29.51</v>
      </c>
      <c r="L22" s="17">
        <v>3.99</v>
      </c>
      <c r="M22" s="17">
        <v>28.12</v>
      </c>
      <c r="N22" s="17">
        <v>6.31</v>
      </c>
      <c r="O22" s="4">
        <f t="shared" si="7"/>
        <v>71.75</v>
      </c>
      <c r="P22">
        <v>1870.4</v>
      </c>
      <c r="Q22">
        <v>348.5</v>
      </c>
      <c r="R22" s="22">
        <f t="shared" si="0"/>
        <v>303.195</v>
      </c>
      <c r="S22" s="22">
        <f t="shared" si="1"/>
        <v>188.83886607628753</v>
      </c>
      <c r="T22" s="23">
        <f t="shared" si="3"/>
        <v>2.0228886560125754</v>
      </c>
      <c r="U22" s="23">
        <f t="shared" si="3"/>
        <v>15.62707964369924</v>
      </c>
      <c r="V22" s="23">
        <f t="shared" si="3"/>
        <v>2.112912496725177</v>
      </c>
      <c r="W22" s="23">
        <f t="shared" si="3"/>
        <v>14.891002357872676</v>
      </c>
      <c r="X22" s="23">
        <f t="shared" si="3"/>
        <v>3.3414731464500913</v>
      </c>
      <c r="Y22" s="23">
        <f t="shared" si="3"/>
        <v>37.99535630075976</v>
      </c>
      <c r="Z22">
        <v>219.5</v>
      </c>
      <c r="AA22" s="24">
        <f t="shared" si="2"/>
        <v>116.23666492009433</v>
      </c>
      <c r="AB22" s="24"/>
      <c r="AC22" s="24"/>
      <c r="AD22" s="24"/>
      <c r="AE22" s="24"/>
      <c r="AF22" s="24"/>
      <c r="AG22" s="24"/>
      <c r="AH22" s="24"/>
      <c r="AI22" s="24"/>
      <c r="AJ22">
        <v>465.9</v>
      </c>
      <c r="AK22" t="s">
        <v>27</v>
      </c>
      <c r="AL22">
        <v>44.534</v>
      </c>
      <c r="AO22" t="e">
        <f t="shared" si="4"/>
        <v>#VALUE!</v>
      </c>
      <c r="AP22">
        <v>557.98</v>
      </c>
      <c r="AQ22" t="e">
        <f t="shared" si="5"/>
        <v>#VALUE!</v>
      </c>
      <c r="AS22">
        <v>589.1</v>
      </c>
    </row>
    <row r="23" spans="1:45" ht="12.75">
      <c r="A23" s="3">
        <v>1993</v>
      </c>
      <c r="B23" s="2">
        <v>14</v>
      </c>
      <c r="C23" s="16">
        <v>723.04</v>
      </c>
      <c r="D23" s="14">
        <v>205.63</v>
      </c>
      <c r="E23" s="13">
        <v>974.06</v>
      </c>
      <c r="F23" s="13">
        <v>253.2</v>
      </c>
      <c r="G23" s="12">
        <v>208.5</v>
      </c>
      <c r="H23" s="17">
        <v>185.5</v>
      </c>
      <c r="I23" s="17">
        <f t="shared" si="6"/>
        <v>111.01</v>
      </c>
      <c r="J23" s="17">
        <v>3.53</v>
      </c>
      <c r="K23" s="17">
        <v>41.48</v>
      </c>
      <c r="L23" s="17">
        <v>12.12</v>
      </c>
      <c r="M23" s="17">
        <v>45.68</v>
      </c>
      <c r="N23" s="17">
        <v>8.2</v>
      </c>
      <c r="O23" s="4">
        <f t="shared" si="7"/>
        <v>111.01</v>
      </c>
      <c r="P23">
        <v>1903.7</v>
      </c>
      <c r="Q23">
        <v>409.1</v>
      </c>
      <c r="R23" s="22">
        <f t="shared" si="0"/>
        <v>355.91700000000003</v>
      </c>
      <c r="S23" s="22">
        <f t="shared" si="1"/>
        <v>203.14848686631996</v>
      </c>
      <c r="T23" s="23">
        <f t="shared" si="3"/>
        <v>1.7376452340119495</v>
      </c>
      <c r="U23" s="23">
        <f t="shared" si="3"/>
        <v>20.418562126576674</v>
      </c>
      <c r="V23" s="23">
        <f t="shared" si="3"/>
        <v>5.966079387032528</v>
      </c>
      <c r="W23" s="23">
        <f t="shared" si="3"/>
        <v>22.486015379508743</v>
      </c>
      <c r="X23" s="23">
        <f t="shared" si="3"/>
        <v>4.036456350962602</v>
      </c>
      <c r="Y23" s="23">
        <f t="shared" si="3"/>
        <v>54.644758478092506</v>
      </c>
      <c r="Z23">
        <v>298.34</v>
      </c>
      <c r="AA23" s="24">
        <f t="shared" si="2"/>
        <v>146.85809606660766</v>
      </c>
      <c r="AB23" s="24">
        <v>60.81</v>
      </c>
      <c r="AC23" s="24">
        <f aca="true" t="shared" si="8" ref="AC23:AC28">AB23/$S23*100</f>
        <v>29.933769597809253</v>
      </c>
      <c r="AD23" s="24">
        <f aca="true" t="shared" si="9" ref="AD23:AD28">AA23-AC23</f>
        <v>116.9243264687984</v>
      </c>
      <c r="AE23" s="24"/>
      <c r="AF23" s="24"/>
      <c r="AG23" s="24"/>
      <c r="AH23" s="24"/>
      <c r="AI23" s="24"/>
      <c r="AO23">
        <f t="shared" si="4"/>
        <v>0</v>
      </c>
      <c r="AQ23">
        <f t="shared" si="5"/>
        <v>0</v>
      </c>
      <c r="AS23">
        <v>705.7</v>
      </c>
    </row>
    <row r="24" spans="1:45" ht="12.75">
      <c r="A24" s="3">
        <v>1994</v>
      </c>
      <c r="B24" s="2">
        <v>14</v>
      </c>
      <c r="C24" s="16">
        <v>948.16</v>
      </c>
      <c r="D24" s="14">
        <v>219.2</v>
      </c>
      <c r="E24" s="13">
        <v>1570.87</v>
      </c>
      <c r="F24" s="13">
        <v>313.7</v>
      </c>
      <c r="G24" s="12">
        <v>264.6</v>
      </c>
      <c r="H24" s="17">
        <v>237.45</v>
      </c>
      <c r="I24" s="17">
        <f t="shared" si="6"/>
        <v>141.52</v>
      </c>
      <c r="J24" s="17">
        <v>8.46</v>
      </c>
      <c r="K24" s="17">
        <v>49.81</v>
      </c>
      <c r="L24" s="17">
        <v>12</v>
      </c>
      <c r="M24" s="17">
        <v>57.84</v>
      </c>
      <c r="N24" s="17">
        <v>13.41</v>
      </c>
      <c r="O24" s="4">
        <f t="shared" si="7"/>
        <v>141.52</v>
      </c>
      <c r="P24">
        <v>2007.7</v>
      </c>
      <c r="Q24">
        <v>482.7</v>
      </c>
      <c r="R24" s="22">
        <f t="shared" si="0"/>
        <v>419.949</v>
      </c>
      <c r="S24" s="22">
        <f t="shared" si="1"/>
        <v>225.77979707059663</v>
      </c>
      <c r="T24" s="23">
        <f t="shared" si="3"/>
        <v>3.7470137318596026</v>
      </c>
      <c r="U24" s="23">
        <f t="shared" si="3"/>
        <v>22.061318437816407</v>
      </c>
      <c r="V24" s="23">
        <f t="shared" si="3"/>
        <v>5.3149130948363155</v>
      </c>
      <c r="W24" s="23">
        <f t="shared" si="3"/>
        <v>25.61788111711104</v>
      </c>
      <c r="X24" s="23">
        <f t="shared" si="3"/>
        <v>5.939415383479583</v>
      </c>
      <c r="Y24" s="23">
        <f t="shared" si="3"/>
        <v>62.68054176510295</v>
      </c>
      <c r="Z24">
        <v>368.62</v>
      </c>
      <c r="AA24" s="24">
        <f t="shared" si="2"/>
        <v>163.26527208488022</v>
      </c>
      <c r="AB24" s="24">
        <v>97.04</v>
      </c>
      <c r="AC24" s="24">
        <f t="shared" si="8"/>
        <v>42.979930560243005</v>
      </c>
      <c r="AD24" s="24">
        <f t="shared" si="9"/>
        <v>120.28534152463722</v>
      </c>
      <c r="AE24" s="24"/>
      <c r="AF24" s="24"/>
      <c r="AG24" s="24"/>
      <c r="AH24" s="24"/>
      <c r="AI24" s="24"/>
      <c r="AS24">
        <v>870.8</v>
      </c>
    </row>
    <row r="25" spans="1:45" ht="12.75">
      <c r="A25" s="3">
        <v>1995</v>
      </c>
      <c r="B25" s="2">
        <v>14</v>
      </c>
      <c r="C25" s="16">
        <v>1205.11</v>
      </c>
      <c r="D25" s="14">
        <v>219.76</v>
      </c>
      <c r="E25" s="13">
        <v>2269.06</v>
      </c>
      <c r="F25" s="13">
        <v>363.6</v>
      </c>
      <c r="G25" s="12">
        <v>309.3</v>
      </c>
      <c r="H25" s="17">
        <v>284.18</v>
      </c>
      <c r="I25" s="17">
        <f t="shared" si="6"/>
        <v>156.54</v>
      </c>
      <c r="J25" s="17">
        <v>11.16</v>
      </c>
      <c r="K25" s="17">
        <v>37.43</v>
      </c>
      <c r="L25" s="17">
        <v>16.52</v>
      </c>
      <c r="M25" s="17">
        <v>75.03</v>
      </c>
      <c r="N25" s="17">
        <v>16.4</v>
      </c>
      <c r="O25" s="4">
        <f t="shared" si="7"/>
        <v>156.54</v>
      </c>
      <c r="P25">
        <v>2100.5</v>
      </c>
      <c r="Q25">
        <v>551.2</v>
      </c>
      <c r="R25" s="22">
        <f t="shared" si="0"/>
        <v>479.54400000000004</v>
      </c>
      <c r="S25" s="22">
        <f t="shared" si="1"/>
        <v>251.3033214887476</v>
      </c>
      <c r="T25" s="23">
        <f t="shared" si="3"/>
        <v>4.440848586436094</v>
      </c>
      <c r="U25" s="23">
        <f t="shared" si="3"/>
        <v>14.894351486586288</v>
      </c>
      <c r="V25" s="23">
        <f t="shared" si="3"/>
        <v>6.573729269527264</v>
      </c>
      <c r="W25" s="23">
        <f t="shared" si="3"/>
        <v>29.856350308270617</v>
      </c>
      <c r="X25" s="23">
        <f t="shared" si="3"/>
        <v>6.525978209458058</v>
      </c>
      <c r="Y25" s="23">
        <f t="shared" si="3"/>
        <v>62.29125786027833</v>
      </c>
      <c r="Z25">
        <v>444.93</v>
      </c>
      <c r="AA25" s="24">
        <f t="shared" si="2"/>
        <v>177.048992971596</v>
      </c>
      <c r="AB25" s="24">
        <v>126.055</v>
      </c>
      <c r="AC25" s="24">
        <f t="shared" si="8"/>
        <v>50.1604989751973</v>
      </c>
      <c r="AD25" s="24">
        <f t="shared" si="9"/>
        <v>126.8884939963987</v>
      </c>
      <c r="AE25" s="24"/>
      <c r="AF25" s="24"/>
      <c r="AG25" s="24"/>
      <c r="AH25" s="24"/>
      <c r="AI25" s="24"/>
      <c r="AS25">
        <v>981.4</v>
      </c>
    </row>
    <row r="26" spans="1:45" ht="12.75">
      <c r="A26" s="3">
        <v>1996</v>
      </c>
      <c r="B26" s="2">
        <v>14</v>
      </c>
      <c r="C26" s="16">
        <v>1517.26</v>
      </c>
      <c r="D26" s="14">
        <v>368.6</v>
      </c>
      <c r="E26" s="13">
        <v>1335.57</v>
      </c>
      <c r="F26" s="13">
        <v>387.5</v>
      </c>
      <c r="G26" s="12">
        <v>335.2</v>
      </c>
      <c r="H26" s="17">
        <v>317.32</v>
      </c>
      <c r="I26" s="17">
        <v>199.92</v>
      </c>
      <c r="J26" s="17">
        <v>12.39</v>
      </c>
      <c r="K26" s="17">
        <v>49.13</v>
      </c>
      <c r="L26" s="17">
        <v>14.06</v>
      </c>
      <c r="M26" s="17">
        <v>96.38</v>
      </c>
      <c r="N26" s="17">
        <v>27.96</v>
      </c>
      <c r="O26" s="4">
        <f t="shared" si="7"/>
        <v>199.92</v>
      </c>
      <c r="P26">
        <v>2107.2</v>
      </c>
      <c r="Q26">
        <v>624</v>
      </c>
      <c r="R26" s="22">
        <f t="shared" si="0"/>
        <v>542.88</v>
      </c>
      <c r="S26" s="22">
        <f t="shared" si="1"/>
        <v>279.4834954317713</v>
      </c>
      <c r="T26" s="23">
        <f t="shared" si="3"/>
        <v>4.433177701910022</v>
      </c>
      <c r="U26" s="23">
        <f t="shared" si="3"/>
        <v>17.578855568590747</v>
      </c>
      <c r="V26" s="23">
        <f t="shared" si="3"/>
        <v>5.030708514031873</v>
      </c>
      <c r="W26" s="23">
        <f t="shared" si="3"/>
        <v>34.48504171994253</v>
      </c>
      <c r="X26" s="23">
        <f t="shared" si="3"/>
        <v>10.00416856702213</v>
      </c>
      <c r="Y26" s="23">
        <f t="shared" si="3"/>
        <v>71.5319520714973</v>
      </c>
      <c r="Z26">
        <v>529.49</v>
      </c>
      <c r="AA26" s="24">
        <f t="shared" si="2"/>
        <v>189.45304773077785</v>
      </c>
      <c r="AB26" s="24">
        <v>155.07</v>
      </c>
      <c r="AC26" s="24">
        <f t="shared" si="8"/>
        <v>55.484492835769736</v>
      </c>
      <c r="AD26" s="24">
        <f t="shared" si="9"/>
        <v>133.9685548950081</v>
      </c>
      <c r="AE26" s="24"/>
      <c r="AF26" s="24"/>
      <c r="AG26" s="24"/>
      <c r="AH26" s="24"/>
      <c r="AI26" s="24"/>
      <c r="AS26">
        <v>1044.2</v>
      </c>
    </row>
    <row r="27" spans="1:45" ht="12.75">
      <c r="A27" s="3">
        <v>1997</v>
      </c>
      <c r="B27" s="2">
        <v>14</v>
      </c>
      <c r="C27" s="16">
        <v>1715.18</v>
      </c>
      <c r="D27" s="14">
        <v>549.8</v>
      </c>
      <c r="E27" s="13">
        <v>1573.13</v>
      </c>
      <c r="F27" s="13">
        <v>386</v>
      </c>
      <c r="G27" s="12">
        <v>342</v>
      </c>
      <c r="H27" s="17">
        <v>377.47</v>
      </c>
      <c r="I27" s="17">
        <v>377.45</v>
      </c>
      <c r="J27" s="17">
        <v>13.7</v>
      </c>
      <c r="K27" s="17">
        <v>88</v>
      </c>
      <c r="L27" s="17">
        <v>9.75</v>
      </c>
      <c r="M27" s="17">
        <v>228.15</v>
      </c>
      <c r="N27" s="17">
        <v>37.85</v>
      </c>
      <c r="O27" s="4">
        <f t="shared" si="7"/>
        <v>377.45000000000005</v>
      </c>
      <c r="P27">
        <v>2120.6</v>
      </c>
      <c r="Q27">
        <v>694.5</v>
      </c>
      <c r="R27" s="22">
        <f t="shared" si="0"/>
        <v>604.215</v>
      </c>
      <c r="S27" s="22">
        <f t="shared" si="1"/>
        <v>283.86915253676256</v>
      </c>
      <c r="T27" s="23">
        <f t="shared" si="3"/>
        <v>4.826167224431255</v>
      </c>
      <c r="U27" s="23">
        <f t="shared" si="3"/>
        <v>31.00019822992339</v>
      </c>
      <c r="V27" s="23">
        <f t="shared" si="3"/>
        <v>3.434681053883558</v>
      </c>
      <c r="W27" s="23">
        <f t="shared" si="3"/>
        <v>80.37153666087525</v>
      </c>
      <c r="X27" s="23">
        <f t="shared" si="3"/>
        <v>13.333607988665912</v>
      </c>
      <c r="Y27" s="23">
        <f t="shared" si="3"/>
        <v>132.96619115777938</v>
      </c>
      <c r="Z27">
        <v>644.29</v>
      </c>
      <c r="AA27" s="24">
        <f t="shared" si="2"/>
        <v>226.96724679042433</v>
      </c>
      <c r="AB27" s="24">
        <v>209.89</v>
      </c>
      <c r="AC27" s="24">
        <f t="shared" si="8"/>
        <v>73.93899552816615</v>
      </c>
      <c r="AD27" s="24">
        <f t="shared" si="9"/>
        <v>153.02825126225818</v>
      </c>
      <c r="AE27" s="24"/>
      <c r="AF27" s="24"/>
      <c r="AG27" s="24"/>
      <c r="AH27" s="24"/>
      <c r="AI27" s="24"/>
      <c r="AS27">
        <v>1224.8</v>
      </c>
    </row>
    <row r="28" spans="1:45" ht="12.75">
      <c r="A28" s="3">
        <v>1998</v>
      </c>
      <c r="B28" s="2">
        <v>14</v>
      </c>
      <c r="C28" s="16">
        <v>1851.98</v>
      </c>
      <c r="D28" s="14">
        <v>548.8</v>
      </c>
      <c r="E28" s="13">
        <v>1673.49</v>
      </c>
      <c r="F28" s="13">
        <v>381.3</v>
      </c>
      <c r="G28" s="12">
        <v>345.4</v>
      </c>
      <c r="H28" s="17">
        <v>459.49</v>
      </c>
      <c r="I28" s="17">
        <v>454.77</v>
      </c>
      <c r="J28" s="17">
        <v>22.81</v>
      </c>
      <c r="K28" s="17">
        <v>89.45</v>
      </c>
      <c r="L28" s="17">
        <v>23.91</v>
      </c>
      <c r="M28" s="17">
        <v>269.9</v>
      </c>
      <c r="N28" s="17">
        <v>53.42</v>
      </c>
      <c r="O28" s="4">
        <f t="shared" si="7"/>
        <v>459.49</v>
      </c>
      <c r="P28">
        <v>2094.3</v>
      </c>
      <c r="Q28">
        <v>750.8</v>
      </c>
      <c r="R28" s="22">
        <f t="shared" si="0"/>
        <v>653.1959999999999</v>
      </c>
      <c r="S28" s="22">
        <f t="shared" si="1"/>
        <v>283.52592483726175</v>
      </c>
      <c r="T28" s="23">
        <f t="shared" si="3"/>
        <v>8.04511968811758</v>
      </c>
      <c r="U28" s="23">
        <f t="shared" si="3"/>
        <v>31.549143187291435</v>
      </c>
      <c r="V28" s="23">
        <f t="shared" si="3"/>
        <v>8.433091264484496</v>
      </c>
      <c r="W28" s="23">
        <f t="shared" si="3"/>
        <v>95.19411678311859</v>
      </c>
      <c r="X28" s="23">
        <f t="shared" si="3"/>
        <v>18.841310554109654</v>
      </c>
      <c r="Y28" s="23">
        <f t="shared" si="3"/>
        <v>162.06278147712177</v>
      </c>
      <c r="Z28">
        <v>702.45</v>
      </c>
      <c r="AA28" s="24">
        <f t="shared" si="2"/>
        <v>247.75512165358157</v>
      </c>
      <c r="AB28" s="24">
        <v>251.6</v>
      </c>
      <c r="AC28" s="24">
        <f t="shared" si="8"/>
        <v>88.73968055810536</v>
      </c>
      <c r="AD28" s="24">
        <f t="shared" si="9"/>
        <v>159.0154410954762</v>
      </c>
      <c r="AE28" s="24"/>
      <c r="AF28" s="24"/>
      <c r="AG28" s="24"/>
      <c r="AH28" s="24"/>
      <c r="AI28" s="24"/>
      <c r="AS28">
        <v>1344.8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24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25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msguest</cp:lastModifiedBy>
  <dcterms:created xsi:type="dcterms:W3CDTF">2002-03-12T12:44:58Z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