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9375" windowHeight="47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'Sheet1'!$A$1:$AH$37</definedName>
  </definedNames>
  <calcPr fullCalcOnLoad="1"/>
</workbook>
</file>

<file path=xl/comments1.xml><?xml version="1.0" encoding="utf-8"?>
<comments xmlns="http://schemas.openxmlformats.org/spreadsheetml/2006/main">
  <authors>
    <author>EF</author>
  </authors>
  <commentList>
    <comment ref="L33" authorId="0">
      <text>
        <r>
          <rPr>
            <b/>
            <sz val="8"/>
            <rFont val="Tahoma"/>
            <family val="0"/>
          </rPr>
          <t>EF:</t>
        </r>
        <r>
          <rPr>
            <sz val="8"/>
            <rFont val="Tahoma"/>
            <family val="0"/>
          </rPr>
          <t xml:space="preserve">
6.p158</t>
        </r>
      </text>
    </comment>
    <comment ref="L30" authorId="0">
      <text>
        <r>
          <rPr>
            <b/>
            <sz val="8"/>
            <rFont val="Tahoma"/>
            <family val="0"/>
          </rPr>
          <t>EF:</t>
        </r>
        <r>
          <rPr>
            <sz val="8"/>
            <rFont val="Tahoma"/>
            <family val="0"/>
          </rPr>
          <t xml:space="preserve">
6.2001.p171</t>
        </r>
      </text>
    </comment>
    <comment ref="F33" authorId="0">
      <text>
        <r>
          <rPr>
            <b/>
            <sz val="8"/>
            <rFont val="Tahoma"/>
            <family val="0"/>
          </rPr>
          <t>EF:</t>
        </r>
        <r>
          <rPr>
            <sz val="8"/>
            <rFont val="Tahoma"/>
            <family val="0"/>
          </rPr>
          <t xml:space="preserve">
6.p242</t>
        </r>
      </text>
    </comment>
    <comment ref="D33" authorId="0">
      <text>
        <r>
          <rPr>
            <b/>
            <sz val="8"/>
            <rFont val="Tahoma"/>
            <family val="0"/>
          </rPr>
          <t>EF:</t>
        </r>
        <r>
          <rPr>
            <sz val="8"/>
            <rFont val="Tahoma"/>
            <family val="0"/>
          </rPr>
          <t xml:space="preserve">
6.p260</t>
        </r>
      </text>
    </comment>
    <comment ref="C33" authorId="0">
      <text>
        <r>
          <rPr>
            <b/>
            <sz val="8"/>
            <rFont val="Tahoma"/>
            <family val="0"/>
          </rPr>
          <t>EF:</t>
        </r>
        <r>
          <rPr>
            <sz val="8"/>
            <rFont val="Tahoma"/>
            <family val="0"/>
          </rPr>
          <t xml:space="preserve">
5.p60</t>
        </r>
      </text>
    </comment>
    <comment ref="E33" authorId="0">
      <text>
        <r>
          <rPr>
            <b/>
            <sz val="8"/>
            <rFont val="Tahoma"/>
            <family val="0"/>
          </rPr>
          <t>EF:</t>
        </r>
        <r>
          <rPr>
            <sz val="8"/>
            <rFont val="Tahoma"/>
            <family val="0"/>
          </rPr>
          <t xml:space="preserve">
5.p129</t>
        </r>
      </text>
    </comment>
    <comment ref="G33" authorId="0">
      <text>
        <r>
          <rPr>
            <b/>
            <sz val="8"/>
            <rFont val="Tahoma"/>
            <family val="0"/>
          </rPr>
          <t>EF:</t>
        </r>
        <r>
          <rPr>
            <sz val="8"/>
            <rFont val="Tahoma"/>
            <family val="0"/>
          </rPr>
          <t xml:space="preserve">
5.p514</t>
        </r>
      </text>
    </comment>
    <comment ref="H33" authorId="0">
      <text>
        <r>
          <rPr>
            <b/>
            <sz val="8"/>
            <rFont val="Tahoma"/>
            <family val="0"/>
          </rPr>
          <t>EF:</t>
        </r>
        <r>
          <rPr>
            <sz val="8"/>
            <rFont val="Tahoma"/>
            <family val="0"/>
          </rPr>
          <t xml:space="preserve">
5.p327</t>
        </r>
      </text>
    </comment>
    <comment ref="I33" authorId="0">
      <text>
        <r>
          <rPr>
            <b/>
            <sz val="8"/>
            <rFont val="Tahoma"/>
            <family val="0"/>
          </rPr>
          <t>EF:</t>
        </r>
        <r>
          <rPr>
            <sz val="8"/>
            <rFont val="Tahoma"/>
            <family val="0"/>
          </rPr>
          <t xml:space="preserve">
5.p327</t>
        </r>
      </text>
    </comment>
    <comment ref="J33" authorId="0">
      <text>
        <r>
          <rPr>
            <b/>
            <sz val="8"/>
            <rFont val="Tahoma"/>
            <family val="0"/>
          </rPr>
          <t>EF:</t>
        </r>
        <r>
          <rPr>
            <sz val="8"/>
            <rFont val="Tahoma"/>
            <family val="0"/>
          </rPr>
          <t xml:space="preserve">
5.p190</t>
        </r>
      </text>
    </comment>
    <comment ref="R33" authorId="0">
      <text>
        <r>
          <rPr>
            <b/>
            <sz val="8"/>
            <rFont val="Tahoma"/>
            <family val="0"/>
          </rPr>
          <t>EF:</t>
        </r>
        <r>
          <rPr>
            <sz val="8"/>
            <rFont val="Tahoma"/>
            <family val="0"/>
          </rPr>
          <t xml:space="preserve">
5.p121</t>
        </r>
      </text>
    </comment>
    <comment ref="AB33" authorId="0">
      <text>
        <r>
          <rPr>
            <b/>
            <sz val="8"/>
            <rFont val="Tahoma"/>
            <family val="0"/>
          </rPr>
          <t>EF:</t>
        </r>
        <r>
          <rPr>
            <sz val="8"/>
            <rFont val="Tahoma"/>
            <family val="0"/>
          </rPr>
          <t xml:space="preserve">
5.p67</t>
        </r>
      </text>
    </comment>
    <comment ref="AD33" authorId="0">
      <text>
        <r>
          <rPr>
            <b/>
            <sz val="8"/>
            <rFont val="Tahoma"/>
            <family val="0"/>
          </rPr>
          <t>EF:</t>
        </r>
        <r>
          <rPr>
            <sz val="8"/>
            <rFont val="Tahoma"/>
            <family val="0"/>
          </rPr>
          <t xml:space="preserve">
5.p64</t>
        </r>
      </text>
    </comment>
  </commentList>
</comments>
</file>

<file path=xl/sharedStrings.xml><?xml version="1.0" encoding="utf-8"?>
<sst xmlns="http://schemas.openxmlformats.org/spreadsheetml/2006/main" count="171" uniqueCount="79">
  <si>
    <t>The Economic Indicators of Tianjin</t>
  </si>
  <si>
    <t xml:space="preserve">        ( Current Price)</t>
  </si>
  <si>
    <t xml:space="preserve">      General Price Indices</t>
  </si>
  <si>
    <t xml:space="preserve">Year </t>
  </si>
  <si>
    <t>G D P</t>
  </si>
  <si>
    <t>Industrial labor</t>
  </si>
  <si>
    <t>Industrial Output</t>
  </si>
  <si>
    <t>Retail Price</t>
  </si>
  <si>
    <t>Consumer Price</t>
  </si>
  <si>
    <t>TIFA</t>
  </si>
  <si>
    <t>TIFA--sa</t>
  </si>
  <si>
    <t>TIFA--dl</t>
  </si>
  <si>
    <t>TIFA--fi</t>
  </si>
  <si>
    <t>TIFA--srf</t>
  </si>
  <si>
    <t>TIFA--others</t>
  </si>
  <si>
    <t>(100 Mil)</t>
  </si>
  <si>
    <t>(10,000)</t>
  </si>
  <si>
    <t>(100Mil)</t>
  </si>
  <si>
    <t>(1978=100)</t>
  </si>
  <si>
    <t>(orginial)</t>
  </si>
  <si>
    <t>(Total)</t>
  </si>
  <si>
    <t>Sources:</t>
  </si>
  <si>
    <t>1. China regional economy a profile of 17 years of reform and opening-up, state statistical bureau, China. 1996</t>
  </si>
  <si>
    <t>2. China Statistical yearbook 1997</t>
  </si>
  <si>
    <t>3. China Statistical yearbook on Investment in Fixed Assets 1997</t>
  </si>
  <si>
    <t>TIFA*</t>
  </si>
  <si>
    <t>* Sources of Investment in Fixed Assets.</t>
  </si>
  <si>
    <t>CODE</t>
  </si>
  <si>
    <t>GDP</t>
  </si>
  <si>
    <t>ILAB</t>
  </si>
  <si>
    <t>IOUT</t>
  </si>
  <si>
    <t>SA</t>
  </si>
  <si>
    <t>DL</t>
  </si>
  <si>
    <t>FI</t>
  </si>
  <si>
    <t>SRF</t>
  </si>
  <si>
    <t>OTH</t>
  </si>
  <si>
    <t>SUM</t>
  </si>
  <si>
    <t>4. Statistical yearbook Tianji 1998,1999</t>
  </si>
  <si>
    <t>2.17 p.85 1999</t>
  </si>
  <si>
    <t>LAB</t>
  </si>
  <si>
    <t>Investment Indice last yr =100</t>
  </si>
  <si>
    <t>4.10 p.139 1999</t>
  </si>
  <si>
    <t>National GDP Indice</t>
  </si>
  <si>
    <t>Real GDP</t>
  </si>
  <si>
    <t>Implicit price deflator=</t>
  </si>
  <si>
    <t>Real TIFA-sa</t>
  </si>
  <si>
    <t>Real TIFA--dl</t>
  </si>
  <si>
    <t>Real TIFA--fi</t>
  </si>
  <si>
    <t>Real TIFA--srf</t>
  </si>
  <si>
    <t>Real TIFA--others</t>
  </si>
  <si>
    <t>Real TIFA Sum</t>
  </si>
  <si>
    <t>curr GDP/real GDP</t>
  </si>
  <si>
    <t>1.16 p. 66 1999</t>
  </si>
  <si>
    <t>ni-sub+tax</t>
  </si>
  <si>
    <t>GDP-NNP</t>
  </si>
  <si>
    <t>National Income</t>
  </si>
  <si>
    <t>Subside</t>
  </si>
  <si>
    <t>Industrial Tax</t>
  </si>
  <si>
    <t>Agr Tax</t>
  </si>
  <si>
    <t>Construction Tax</t>
  </si>
  <si>
    <t>NNP</t>
  </si>
  <si>
    <t>OLD GDP</t>
  </si>
  <si>
    <t>Dep</t>
  </si>
  <si>
    <t>.</t>
  </si>
  <si>
    <t>1992, 1993 syc</t>
  </si>
  <si>
    <t>Investment</t>
  </si>
  <si>
    <t>Real Investment</t>
  </si>
  <si>
    <t>SYC 1999</t>
  </si>
  <si>
    <t>Depreciation</t>
  </si>
  <si>
    <t>Real Dep</t>
  </si>
  <si>
    <t>Deflate by GDP Implicit deflator</t>
  </si>
  <si>
    <t>Real NI</t>
  </si>
  <si>
    <t>4. Comprehensive statistical data and materials on 50 years of new China</t>
  </si>
  <si>
    <t>5. China Statistical Yearbook 1999-2004</t>
  </si>
  <si>
    <t>Notes:</t>
  </si>
  <si>
    <t>Adjusted Industrial Labour = Staff and Workers from Mining &amp; Quarrying, Manufacturing, and Production and Supply of Electricity, Gas and Water</t>
  </si>
  <si>
    <t>Adjusted Industrial Output = Gross Output Value of all States-owned and Non-state-pwned aboveDesignated Size at current prices</t>
  </si>
  <si>
    <t>Adjusted</t>
  </si>
  <si>
    <t>6. Tianji Statistical yearbook 1999-2004</t>
  </si>
</sst>
</file>

<file path=xl/styles.xml><?xml version="1.0" encoding="utf-8"?>
<styleSheet xmlns="http://schemas.openxmlformats.org/spreadsheetml/2006/main">
  <numFmts count="46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￥&quot;#,##0;&quot;￥&quot;\-#,##0"/>
    <numFmt numFmtId="171" formatCode="&quot;￥&quot;#,##0;[Red]&quot;￥&quot;\-#,##0"/>
    <numFmt numFmtId="172" formatCode="&quot;￥&quot;#,##0.00;&quot;￥&quot;\-#,##0.00"/>
    <numFmt numFmtId="173" formatCode="&quot;￥&quot;#,##0.00;[Red]&quot;￥&quot;\-#,##0.00"/>
    <numFmt numFmtId="174" formatCode="_ &quot;￥&quot;* #,##0_ ;_ &quot;￥&quot;* \-#,##0_ ;_ &quot;￥&quot;* &quot;-&quot;_ ;_ @_ "/>
    <numFmt numFmtId="175" formatCode="_ * #,##0_ ;_ * \-#,##0_ ;_ * &quot;-&quot;_ ;_ @_ "/>
    <numFmt numFmtId="176" formatCode="_ &quot;￥&quot;* #,##0.00_ ;_ &quot;￥&quot;* \-#,##0.00_ ;_ &quot;￥&quot;* &quot;-&quot;??_ ;_ @_ "/>
    <numFmt numFmtId="177" formatCode="_ * #,##0.00_ ;_ * \-#,##0.00_ ;_ * &quot;-&quot;??_ ;_ @_ "/>
    <numFmt numFmtId="178" formatCode="\$#,##0_);\(\$#,##0\)"/>
    <numFmt numFmtId="179" formatCode="\$#,##0_);[Red]\(\$#,##0\)"/>
    <numFmt numFmtId="180" formatCode="\$#,##0.00_);\(\$#,##0.00\)"/>
    <numFmt numFmtId="181" formatCode="\$#,##0.00_);[Red]\(\$#,##0.00\)"/>
    <numFmt numFmtId="182" formatCode="&quot;$&quot;#,##0;\-&quot;$&quot;#,##0"/>
    <numFmt numFmtId="183" formatCode="&quot;$&quot;#,##0;[Red]\-&quot;$&quot;#,##0"/>
    <numFmt numFmtId="184" formatCode="&quot;$&quot;#,##0.00;\-&quot;$&quot;#,##0.00"/>
    <numFmt numFmtId="185" formatCode="&quot;$&quot;#,##0.00;[Red]\-&quot;$&quot;#,##0.00"/>
    <numFmt numFmtId="186" formatCode="_-&quot;$&quot;* #,##0_-;\-&quot;$&quot;* #,##0_-;_-&quot;$&quot;* &quot;-&quot;_-;_-@_-"/>
    <numFmt numFmtId="187" formatCode="_-* #,##0_-;\-* #,##0_-;_-* &quot;-&quot;_-;_-@_-"/>
    <numFmt numFmtId="188" formatCode="_-&quot;$&quot;* #,##0.00_-;\-&quot;$&quot;* #,##0.00_-;_-&quot;$&quot;* &quot;-&quot;??_-;_-@_-"/>
    <numFmt numFmtId="189" formatCode="_-* #,##0.00_-;\-* #,##0.00_-;_-* &quot;-&quot;??_-;_-@_-"/>
    <numFmt numFmtId="190" formatCode="&quot;US$&quot;#,##0_);\(&quot;US$&quot;#,##0\)"/>
    <numFmt numFmtId="191" formatCode="&quot;US$&quot;#,##0_);[Red]\(&quot;US$&quot;#,##0\)"/>
    <numFmt numFmtId="192" formatCode="&quot;US$&quot;#,##0.00_);\(&quot;US$&quot;#,##0.00\)"/>
    <numFmt numFmtId="193" formatCode="&quot;US$&quot;#,##0.00_);[Red]\(&quot;US$&quot;#,##0.00\)"/>
    <numFmt numFmtId="194" formatCode="0.0"/>
    <numFmt numFmtId="195" formatCode="0.0000000"/>
    <numFmt numFmtId="196" formatCode="0.000000"/>
    <numFmt numFmtId="197" formatCode="0.00000"/>
    <numFmt numFmtId="198" formatCode="0.0000"/>
    <numFmt numFmtId="199" formatCode="0.000"/>
    <numFmt numFmtId="200" formatCode="0.00000000"/>
    <numFmt numFmtId="201" formatCode="#,##0.0"/>
  </numFmts>
  <fonts count="8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194" fontId="0" fillId="0" borderId="0" xfId="0" applyNumberFormat="1" applyAlignment="1">
      <alignment/>
    </xf>
    <xf numFmtId="0" fontId="0" fillId="0" borderId="0" xfId="0" applyAlignment="1">
      <alignment horizontal="right"/>
    </xf>
    <xf numFmtId="3" fontId="1" fillId="0" borderId="0" xfId="0" applyNumberFormat="1" applyFont="1" applyAlignment="1">
      <alignment horizontal="center"/>
    </xf>
    <xf numFmtId="3" fontId="1" fillId="0" borderId="0" xfId="0" applyNumberFormat="1" applyFont="1" applyAlignment="1" quotePrefix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201" fontId="0" fillId="0" borderId="0" xfId="0" applyNumberFormat="1" applyFont="1" applyAlignment="1">
      <alignment horizontal="right"/>
    </xf>
    <xf numFmtId="201" fontId="0" fillId="0" borderId="0" xfId="0" applyNumberFormat="1" applyAlignment="1">
      <alignment horizontal="right"/>
    </xf>
    <xf numFmtId="194" fontId="0" fillId="0" borderId="0" xfId="0" applyNumberFormat="1" applyFont="1" applyAlignment="1">
      <alignment horizontal="right"/>
    </xf>
    <xf numFmtId="194" fontId="0" fillId="0" borderId="0" xfId="0" applyNumberFormat="1" applyAlignment="1">
      <alignment horizontal="right"/>
    </xf>
    <xf numFmtId="4" fontId="0" fillId="0" borderId="0" xfId="0" applyNumberFormat="1" applyAlignment="1">
      <alignment horizontal="right"/>
    </xf>
    <xf numFmtId="4" fontId="0" fillId="0" borderId="0" xfId="0" applyNumberFormat="1" applyFont="1" applyAlignment="1" quotePrefix="1">
      <alignment horizontal="right"/>
    </xf>
    <xf numFmtId="4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 horizontal="right"/>
    </xf>
    <xf numFmtId="0" fontId="1" fillId="2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1" xfId="0" applyFont="1" applyFill="1" applyBorder="1" applyAlignment="1">
      <alignment/>
    </xf>
    <xf numFmtId="43" fontId="0" fillId="0" borderId="0" xfId="0" applyNumberFormat="1" applyAlignment="1">
      <alignment/>
    </xf>
    <xf numFmtId="0" fontId="0" fillId="3" borderId="0" xfId="0" applyFill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Alignment="1">
      <alignment horizontal="center"/>
    </xf>
    <xf numFmtId="0" fontId="0" fillId="2" borderId="0" xfId="0" applyFont="1" applyFill="1" applyAlignment="1">
      <alignment/>
    </xf>
    <xf numFmtId="43" fontId="0" fillId="3" borderId="0" xfId="0" applyNumberFormat="1" applyFill="1" applyAlignment="1">
      <alignment/>
    </xf>
    <xf numFmtId="43" fontId="0" fillId="2" borderId="0" xfId="15" applyFill="1" applyAlignment="1">
      <alignment/>
    </xf>
    <xf numFmtId="194" fontId="0" fillId="4" borderId="0" xfId="0" applyNumberFormat="1" applyFill="1" applyAlignment="1">
      <alignment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0" fillId="0" borderId="2" xfId="0" applyNumberFormat="1" applyFont="1" applyBorder="1" applyAlignment="1">
      <alignment horizontal="right"/>
    </xf>
    <xf numFmtId="4" fontId="0" fillId="0" borderId="2" xfId="0" applyNumberFormat="1" applyFont="1" applyBorder="1" applyAlignment="1" quotePrefix="1">
      <alignment horizontal="right"/>
    </xf>
    <xf numFmtId="2" fontId="0" fillId="0" borderId="2" xfId="0" applyNumberFormat="1" applyBorder="1" applyAlignment="1">
      <alignment/>
    </xf>
    <xf numFmtId="201" fontId="0" fillId="0" borderId="2" xfId="0" applyNumberFormat="1" applyBorder="1" applyAlignment="1">
      <alignment horizontal="right"/>
    </xf>
    <xf numFmtId="194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194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0" fontId="4" fillId="0" borderId="3" xfId="0" applyFont="1" applyFill="1" applyBorder="1" applyAlignment="1">
      <alignment/>
    </xf>
    <xf numFmtId="43" fontId="0" fillId="3" borderId="2" xfId="0" applyNumberFormat="1" applyFill="1" applyBorder="1" applyAlignment="1">
      <alignment/>
    </xf>
    <xf numFmtId="43" fontId="0" fillId="2" borderId="2" xfId="15" applyFill="1" applyBorder="1" applyAlignment="1">
      <alignment/>
    </xf>
    <xf numFmtId="43" fontId="0" fillId="0" borderId="2" xfId="0" applyNumberFormat="1" applyBorder="1" applyAlignment="1">
      <alignment/>
    </xf>
    <xf numFmtId="4" fontId="0" fillId="0" borderId="2" xfId="0" applyNumberFormat="1" applyBorder="1" applyAlignment="1">
      <alignment horizontal="right"/>
    </xf>
    <xf numFmtId="4" fontId="0" fillId="4" borderId="0" xfId="0" applyNumberFormat="1" applyFont="1" applyFill="1" applyAlignment="1" quotePrefix="1">
      <alignment horizontal="right"/>
    </xf>
    <xf numFmtId="4" fontId="0" fillId="4" borderId="2" xfId="0" applyNumberFormat="1" applyFont="1" applyFill="1" applyBorder="1" applyAlignment="1" quotePrefix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60"/>
  <sheetViews>
    <sheetView tabSelected="1" zoomScale="75" zoomScaleNormal="75" workbookViewId="0" topLeftCell="A1">
      <pane xSplit="2" ySplit="7" topLeftCell="C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E11" sqref="E11:E14"/>
    </sheetView>
  </sheetViews>
  <sheetFormatPr defaultColWidth="9.140625" defaultRowHeight="12.75"/>
  <cols>
    <col min="1" max="1" width="9.00390625" style="0" customWidth="1"/>
    <col min="2" max="2" width="6.421875" style="0" customWidth="1"/>
    <col min="4" max="5" width="14.421875" style="0" customWidth="1"/>
    <col min="6" max="7" width="17.140625" style="0" customWidth="1"/>
    <col min="8" max="8" width="11.421875" style="0" customWidth="1"/>
    <col min="9" max="9" width="15.28125" style="0" customWidth="1"/>
    <col min="10" max="10" width="10.00390625" style="0" customWidth="1"/>
    <col min="11" max="11" width="12.140625" style="0" customWidth="1"/>
    <col min="12" max="12" width="10.140625" style="0" customWidth="1"/>
    <col min="13" max="13" width="9.7109375" style="0" customWidth="1"/>
    <col min="14" max="14" width="9.00390625" style="0" customWidth="1"/>
    <col min="15" max="15" width="10.28125" style="0" customWidth="1"/>
    <col min="16" max="16" width="11.57421875" style="0" customWidth="1"/>
    <col min="17" max="17" width="11.00390625" style="0" customWidth="1"/>
    <col min="20" max="20" width="9.28125" style="0" bestFit="1" customWidth="1"/>
    <col min="21" max="21" width="19.140625" style="0" bestFit="1" customWidth="1"/>
    <col min="22" max="23" width="11.7109375" style="0" bestFit="1" customWidth="1"/>
    <col min="24" max="24" width="11.140625" style="0" bestFit="1" customWidth="1"/>
    <col min="25" max="25" width="12.28125" style="0" bestFit="1" customWidth="1"/>
    <col min="26" max="26" width="15.421875" style="0" bestFit="1" customWidth="1"/>
    <col min="27" max="27" width="13.57421875" style="0" bestFit="1" customWidth="1"/>
    <col min="28" max="28" width="15.7109375" style="0" bestFit="1" customWidth="1"/>
  </cols>
  <sheetData>
    <row r="1" ht="12.75">
      <c r="H1" s="1" t="s">
        <v>0</v>
      </c>
    </row>
    <row r="2" spans="8:12" ht="12.75">
      <c r="H2" s="1" t="s">
        <v>1</v>
      </c>
      <c r="J2" s="1"/>
      <c r="K2" s="1"/>
      <c r="L2" s="1"/>
    </row>
    <row r="3" spans="1:51" ht="12.75">
      <c r="A3" s="1"/>
      <c r="B3" s="1"/>
      <c r="C3" s="1"/>
      <c r="D3" s="1"/>
      <c r="E3" s="1"/>
      <c r="F3" s="1"/>
      <c r="G3" s="1"/>
      <c r="H3" s="1"/>
      <c r="I3" s="1"/>
      <c r="L3" s="1"/>
      <c r="M3" s="1"/>
      <c r="AY3" t="s">
        <v>41</v>
      </c>
    </row>
    <row r="4" spans="1:51" ht="12.75">
      <c r="A4" s="1"/>
      <c r="B4" s="1"/>
      <c r="C4" s="1"/>
      <c r="D4" s="1"/>
      <c r="E4" s="2" t="s">
        <v>77</v>
      </c>
      <c r="F4" s="1"/>
      <c r="G4" s="2" t="s">
        <v>77</v>
      </c>
      <c r="H4" s="7" t="s">
        <v>2</v>
      </c>
      <c r="I4" s="7"/>
      <c r="M4" s="1"/>
      <c r="N4" s="1"/>
      <c r="O4" s="1"/>
      <c r="AB4" t="s">
        <v>52</v>
      </c>
      <c r="AD4" t="s">
        <v>67</v>
      </c>
      <c r="AE4" t="s">
        <v>70</v>
      </c>
      <c r="AN4" t="s">
        <v>64</v>
      </c>
      <c r="AQ4" t="s">
        <v>53</v>
      </c>
      <c r="AS4" t="s">
        <v>54</v>
      </c>
      <c r="AY4" t="s">
        <v>40</v>
      </c>
    </row>
    <row r="5" spans="1:45" ht="12.75">
      <c r="A5" s="2" t="s">
        <v>3</v>
      </c>
      <c r="B5" t="s">
        <v>27</v>
      </c>
      <c r="C5" s="2" t="s">
        <v>4</v>
      </c>
      <c r="D5" s="2" t="s">
        <v>5</v>
      </c>
      <c r="E5" s="2" t="s">
        <v>5</v>
      </c>
      <c r="F5" s="2" t="s">
        <v>6</v>
      </c>
      <c r="G5" s="2" t="s">
        <v>6</v>
      </c>
      <c r="H5" s="2" t="s">
        <v>7</v>
      </c>
      <c r="I5" s="2" t="s">
        <v>8</v>
      </c>
      <c r="J5" s="2" t="s">
        <v>9</v>
      </c>
      <c r="K5" s="2" t="s">
        <v>25</v>
      </c>
      <c r="L5" s="2" t="s">
        <v>10</v>
      </c>
      <c r="M5" s="2" t="s">
        <v>11</v>
      </c>
      <c r="N5" s="2" t="s">
        <v>12</v>
      </c>
      <c r="O5" s="2" t="s">
        <v>13</v>
      </c>
      <c r="P5" s="1" t="s">
        <v>14</v>
      </c>
      <c r="R5" t="s">
        <v>38</v>
      </c>
      <c r="T5" s="26" t="s">
        <v>43</v>
      </c>
      <c r="U5" s="26" t="s">
        <v>44</v>
      </c>
      <c r="V5" s="27" t="s">
        <v>45</v>
      </c>
      <c r="W5" s="28" t="s">
        <v>46</v>
      </c>
      <c r="X5" s="28" t="s">
        <v>47</v>
      </c>
      <c r="Y5" s="28" t="s">
        <v>48</v>
      </c>
      <c r="Z5" s="29" t="s">
        <v>49</v>
      </c>
      <c r="AA5" s="29" t="s">
        <v>50</v>
      </c>
      <c r="AB5" t="s">
        <v>65</v>
      </c>
      <c r="AC5" t="s">
        <v>66</v>
      </c>
      <c r="AD5" t="s">
        <v>68</v>
      </c>
      <c r="AE5" t="s">
        <v>69</v>
      </c>
      <c r="AF5" t="s">
        <v>71</v>
      </c>
      <c r="AL5" t="s">
        <v>55</v>
      </c>
      <c r="AM5" t="s">
        <v>56</v>
      </c>
      <c r="AN5" t="s">
        <v>57</v>
      </c>
      <c r="AO5" t="s">
        <v>58</v>
      </c>
      <c r="AP5" t="s">
        <v>59</v>
      </c>
      <c r="AQ5" t="s">
        <v>60</v>
      </c>
      <c r="AR5" t="s">
        <v>61</v>
      </c>
      <c r="AS5" t="s">
        <v>62</v>
      </c>
    </row>
    <row r="6" spans="1:27" ht="12.75">
      <c r="A6" s="2"/>
      <c r="C6" s="2" t="s">
        <v>15</v>
      </c>
      <c r="D6" s="11" t="s">
        <v>16</v>
      </c>
      <c r="E6" s="11" t="s">
        <v>16</v>
      </c>
      <c r="F6" s="10" t="s">
        <v>17</v>
      </c>
      <c r="G6" s="10" t="s">
        <v>17</v>
      </c>
      <c r="H6" s="10" t="s">
        <v>18</v>
      </c>
      <c r="I6" s="10" t="s">
        <v>18</v>
      </c>
      <c r="J6" s="2" t="s">
        <v>19</v>
      </c>
      <c r="K6" s="2" t="s">
        <v>20</v>
      </c>
      <c r="T6" s="26"/>
      <c r="U6" s="26" t="s">
        <v>51</v>
      </c>
      <c r="V6" s="27"/>
      <c r="W6" s="27"/>
      <c r="X6" s="27"/>
      <c r="Y6" s="27"/>
      <c r="Z6" s="27"/>
      <c r="AA6" s="27"/>
    </row>
    <row r="7" spans="1:27" ht="12.75">
      <c r="A7" s="2" t="s">
        <v>3</v>
      </c>
      <c r="B7" t="s">
        <v>27</v>
      </c>
      <c r="C7" s="2" t="s">
        <v>28</v>
      </c>
      <c r="D7" s="2" t="s">
        <v>29</v>
      </c>
      <c r="E7" s="2"/>
      <c r="F7" s="2" t="s">
        <v>30</v>
      </c>
      <c r="G7" s="2"/>
      <c r="H7" s="2" t="s">
        <v>7</v>
      </c>
      <c r="I7" s="2" t="s">
        <v>8</v>
      </c>
      <c r="J7" s="2" t="s">
        <v>9</v>
      </c>
      <c r="K7" s="2" t="s">
        <v>9</v>
      </c>
      <c r="L7" s="2" t="s">
        <v>31</v>
      </c>
      <c r="M7" s="2" t="s">
        <v>32</v>
      </c>
      <c r="N7" s="2" t="s">
        <v>33</v>
      </c>
      <c r="O7" s="2" t="s">
        <v>34</v>
      </c>
      <c r="P7" s="1" t="s">
        <v>35</v>
      </c>
      <c r="Q7" s="22" t="s">
        <v>36</v>
      </c>
      <c r="R7" t="s">
        <v>39</v>
      </c>
      <c r="S7" s="23" t="s">
        <v>42</v>
      </c>
      <c r="T7" s="26"/>
      <c r="U7" s="26"/>
      <c r="V7" s="27"/>
      <c r="W7" s="27"/>
      <c r="X7" s="27"/>
      <c r="Y7" s="27"/>
      <c r="Z7" s="27"/>
      <c r="AA7" s="27"/>
    </row>
    <row r="8" spans="1:38" ht="12.75">
      <c r="A8" s="12">
        <v>1978</v>
      </c>
      <c r="B8" s="2">
        <v>2</v>
      </c>
      <c r="C8" s="13">
        <v>82.65</v>
      </c>
      <c r="D8" s="19">
        <v>121.31</v>
      </c>
      <c r="E8" s="19"/>
      <c r="F8" s="20">
        <v>157.9</v>
      </c>
      <c r="G8" s="20"/>
      <c r="H8" s="14">
        <v>100</v>
      </c>
      <c r="I8" s="16">
        <v>100</v>
      </c>
      <c r="J8" s="2"/>
      <c r="K8" s="2"/>
      <c r="L8" s="2"/>
      <c r="M8" s="2"/>
      <c r="N8" s="2"/>
      <c r="O8" s="2"/>
      <c r="P8" s="1"/>
      <c r="Q8" s="2"/>
      <c r="R8">
        <v>366.7</v>
      </c>
      <c r="S8" s="24">
        <v>100</v>
      </c>
      <c r="T8" s="30">
        <f>C$8/100*S8</f>
        <v>82.65</v>
      </c>
      <c r="U8" s="30">
        <f>C8/T8*100</f>
        <v>100</v>
      </c>
      <c r="V8" s="31"/>
      <c r="W8" s="27"/>
      <c r="X8" s="27"/>
      <c r="Y8" s="27"/>
      <c r="Z8" s="27"/>
      <c r="AA8" s="27"/>
      <c r="AB8">
        <v>26.4</v>
      </c>
      <c r="AC8" s="25">
        <f>AB8/U8*100</f>
        <v>26.400000000000002</v>
      </c>
      <c r="AD8" s="25"/>
      <c r="AE8" s="25"/>
      <c r="AF8" s="25"/>
      <c r="AG8" s="25"/>
      <c r="AH8" s="25"/>
      <c r="AI8" s="25"/>
      <c r="AJ8" s="25"/>
      <c r="AK8" s="25"/>
      <c r="AL8">
        <v>74.73</v>
      </c>
    </row>
    <row r="9" spans="1:38" ht="12.75">
      <c r="A9" s="12">
        <v>1979</v>
      </c>
      <c r="B9" s="2">
        <v>2</v>
      </c>
      <c r="C9" s="21">
        <v>93</v>
      </c>
      <c r="D9" s="19">
        <v>121.85</v>
      </c>
      <c r="E9" s="19"/>
      <c r="F9" s="20">
        <v>175.51</v>
      </c>
      <c r="G9" s="20"/>
      <c r="H9" s="14">
        <v>101.1</v>
      </c>
      <c r="I9" s="16">
        <v>101</v>
      </c>
      <c r="J9" s="2"/>
      <c r="K9" s="2"/>
      <c r="L9" s="2"/>
      <c r="M9" s="2"/>
      <c r="N9" s="2"/>
      <c r="O9" s="2"/>
      <c r="P9" s="1"/>
      <c r="Q9" s="2"/>
      <c r="R9">
        <v>380.54</v>
      </c>
      <c r="S9" s="24">
        <v>107.6</v>
      </c>
      <c r="T9" s="30">
        <f aca="true" t="shared" si="0" ref="T9:T33">C$8/100*S9</f>
        <v>88.9314</v>
      </c>
      <c r="U9" s="30">
        <f aca="true" t="shared" si="1" ref="U9:U28">C9/T9*100</f>
        <v>104.57498701246128</v>
      </c>
      <c r="V9" s="31"/>
      <c r="W9" s="27"/>
      <c r="X9" s="27"/>
      <c r="Y9" s="27"/>
      <c r="Z9" s="27"/>
      <c r="AA9" s="27"/>
      <c r="AB9">
        <v>33.27</v>
      </c>
      <c r="AC9" s="25">
        <f aca="true" t="shared" si="2" ref="AC9:AC28">AB9/U9*100</f>
        <v>31.81449116129033</v>
      </c>
      <c r="AD9" s="25"/>
      <c r="AE9" s="25"/>
      <c r="AF9" s="25"/>
      <c r="AG9" s="25"/>
      <c r="AH9" s="25"/>
      <c r="AI9" s="25"/>
      <c r="AJ9" s="25"/>
      <c r="AK9" s="25"/>
      <c r="AL9">
        <v>84.63</v>
      </c>
    </row>
    <row r="10" spans="1:44" ht="12.75">
      <c r="A10" s="12">
        <v>1980</v>
      </c>
      <c r="B10" s="2">
        <v>2</v>
      </c>
      <c r="C10" s="21">
        <v>103.52</v>
      </c>
      <c r="D10" s="19">
        <v>127.3</v>
      </c>
      <c r="E10" s="19"/>
      <c r="F10" s="20">
        <v>195.94</v>
      </c>
      <c r="G10" s="20"/>
      <c r="H10" s="14">
        <v>106.7</v>
      </c>
      <c r="I10" s="16">
        <v>106.1</v>
      </c>
      <c r="J10" s="2"/>
      <c r="K10" s="2"/>
      <c r="L10" s="2"/>
      <c r="M10" s="2"/>
      <c r="N10" s="2"/>
      <c r="O10" s="2"/>
      <c r="P10" s="1"/>
      <c r="Q10" s="2"/>
      <c r="R10">
        <v>394.79</v>
      </c>
      <c r="S10" s="24">
        <v>116</v>
      </c>
      <c r="T10" s="30">
        <f t="shared" si="0"/>
        <v>95.874</v>
      </c>
      <c r="U10" s="30">
        <f t="shared" si="1"/>
        <v>107.97505058722908</v>
      </c>
      <c r="V10" s="31"/>
      <c r="W10" s="27"/>
      <c r="X10" s="27"/>
      <c r="Y10" s="27"/>
      <c r="Z10" s="27"/>
      <c r="AA10" s="27"/>
      <c r="AB10">
        <v>35.66</v>
      </c>
      <c r="AC10" s="25">
        <f t="shared" si="2"/>
        <v>33.02614799072642</v>
      </c>
      <c r="AD10" s="25"/>
      <c r="AE10" s="25"/>
      <c r="AF10" s="25"/>
      <c r="AG10" s="25"/>
      <c r="AH10" s="25"/>
      <c r="AI10" s="25"/>
      <c r="AJ10" s="25"/>
      <c r="AK10" s="25"/>
      <c r="AL10">
        <v>93.1</v>
      </c>
      <c r="AR10">
        <v>103.52</v>
      </c>
    </row>
    <row r="11" spans="1:38" ht="12.75">
      <c r="A11" s="12">
        <v>1981</v>
      </c>
      <c r="B11" s="2">
        <v>2</v>
      </c>
      <c r="C11" s="21">
        <v>107.96</v>
      </c>
      <c r="D11" s="19">
        <v>134.76</v>
      </c>
      <c r="E11" s="19"/>
      <c r="F11" s="20">
        <v>205.86</v>
      </c>
      <c r="G11" s="20"/>
      <c r="H11" s="14">
        <v>108.3</v>
      </c>
      <c r="I11" s="16">
        <v>107.5</v>
      </c>
      <c r="J11" s="2"/>
      <c r="K11" s="2"/>
      <c r="L11" s="2"/>
      <c r="M11" s="2"/>
      <c r="N11" s="2"/>
      <c r="O11" s="2"/>
      <c r="P11" s="1"/>
      <c r="Q11" s="2"/>
      <c r="R11">
        <v>413.2</v>
      </c>
      <c r="S11" s="24">
        <v>122.1</v>
      </c>
      <c r="T11" s="30">
        <f t="shared" si="0"/>
        <v>100.91565</v>
      </c>
      <c r="U11" s="30">
        <f t="shared" si="1"/>
        <v>106.98043365919953</v>
      </c>
      <c r="V11" s="31"/>
      <c r="W11" s="27"/>
      <c r="X11" s="27"/>
      <c r="Y11" s="27"/>
      <c r="Z11" s="27"/>
      <c r="AA11" s="27"/>
      <c r="AB11">
        <v>25.06</v>
      </c>
      <c r="AC11" s="25">
        <f t="shared" si="2"/>
        <v>23.42484428492034</v>
      </c>
      <c r="AD11" s="25"/>
      <c r="AE11" s="25"/>
      <c r="AF11" s="25"/>
      <c r="AG11" s="25"/>
      <c r="AH11" s="25"/>
      <c r="AI11" s="25"/>
      <c r="AJ11" s="25"/>
      <c r="AK11" s="25"/>
      <c r="AL11">
        <v>96</v>
      </c>
    </row>
    <row r="12" spans="1:38" ht="12.75">
      <c r="A12" s="12">
        <v>1982</v>
      </c>
      <c r="B12" s="2">
        <v>2</v>
      </c>
      <c r="C12" s="21">
        <v>114.1</v>
      </c>
      <c r="D12" s="19">
        <v>141.96</v>
      </c>
      <c r="E12" s="19"/>
      <c r="F12" s="20">
        <v>218.41</v>
      </c>
      <c r="G12" s="20"/>
      <c r="H12" s="14">
        <v>108.8</v>
      </c>
      <c r="I12" s="16">
        <v>108</v>
      </c>
      <c r="J12" s="2"/>
      <c r="K12" s="2"/>
      <c r="L12" s="2"/>
      <c r="M12" s="2"/>
      <c r="N12" s="2"/>
      <c r="O12" s="2"/>
      <c r="P12" s="1"/>
      <c r="Q12" s="2"/>
      <c r="R12">
        <v>420.52</v>
      </c>
      <c r="S12" s="24">
        <v>133.1</v>
      </c>
      <c r="T12" s="30">
        <f t="shared" si="0"/>
        <v>110.00715</v>
      </c>
      <c r="U12" s="30">
        <f t="shared" si="1"/>
        <v>103.7205308927647</v>
      </c>
      <c r="V12" s="31"/>
      <c r="W12" s="27"/>
      <c r="X12" s="27"/>
      <c r="Y12" s="27"/>
      <c r="Z12" s="27"/>
      <c r="AA12" s="27"/>
      <c r="AB12">
        <v>34.81</v>
      </c>
      <c r="AC12" s="25">
        <f t="shared" si="2"/>
        <v>33.5613399780894</v>
      </c>
      <c r="AD12" s="25"/>
      <c r="AE12" s="25"/>
      <c r="AF12" s="25"/>
      <c r="AG12" s="25"/>
      <c r="AH12" s="25"/>
      <c r="AI12" s="25"/>
      <c r="AJ12" s="25"/>
      <c r="AK12" s="25"/>
      <c r="AL12">
        <v>101.03</v>
      </c>
    </row>
    <row r="13" spans="1:38" ht="12.75">
      <c r="A13" s="12">
        <v>1983</v>
      </c>
      <c r="B13" s="2">
        <v>2</v>
      </c>
      <c r="C13" s="21">
        <v>123.4</v>
      </c>
      <c r="D13" s="19">
        <v>138.01</v>
      </c>
      <c r="E13" s="19"/>
      <c r="F13" s="20">
        <v>235.33</v>
      </c>
      <c r="G13" s="20"/>
      <c r="H13" s="14">
        <v>109.3</v>
      </c>
      <c r="I13" s="16">
        <v>108.5</v>
      </c>
      <c r="J13" s="2"/>
      <c r="K13" s="2"/>
      <c r="L13" s="2"/>
      <c r="M13" s="2"/>
      <c r="N13" s="2"/>
      <c r="O13" s="2"/>
      <c r="P13" s="1"/>
      <c r="Q13" s="2"/>
      <c r="R13">
        <v>435.53</v>
      </c>
      <c r="S13" s="24">
        <v>147.6</v>
      </c>
      <c r="T13" s="30">
        <f t="shared" si="0"/>
        <v>121.9914</v>
      </c>
      <c r="U13" s="30">
        <f t="shared" si="1"/>
        <v>101.15467155881481</v>
      </c>
      <c r="V13" s="31"/>
      <c r="W13" s="27"/>
      <c r="X13" s="27"/>
      <c r="Y13" s="27"/>
      <c r="Z13" s="27"/>
      <c r="AA13" s="27"/>
      <c r="AB13">
        <v>41.94</v>
      </c>
      <c r="AC13" s="25">
        <f t="shared" si="2"/>
        <v>41.46125863857374</v>
      </c>
      <c r="AD13" s="25"/>
      <c r="AE13" s="25"/>
      <c r="AF13" s="25"/>
      <c r="AG13" s="25"/>
      <c r="AH13" s="25"/>
      <c r="AI13" s="25"/>
      <c r="AJ13" s="25"/>
      <c r="AK13" s="25"/>
      <c r="AL13">
        <v>108.37</v>
      </c>
    </row>
    <row r="14" spans="1:45" ht="12.75">
      <c r="A14" s="3">
        <v>1984</v>
      </c>
      <c r="B14" s="2">
        <v>2</v>
      </c>
      <c r="C14" s="21">
        <v>147.47</v>
      </c>
      <c r="D14" s="19">
        <v>144.21</v>
      </c>
      <c r="E14" s="19"/>
      <c r="F14" s="18">
        <v>259.1</v>
      </c>
      <c r="G14" s="18"/>
      <c r="H14" s="15">
        <v>111.3</v>
      </c>
      <c r="I14" s="16">
        <v>110.5</v>
      </c>
      <c r="J14" s="2"/>
      <c r="K14" s="2"/>
      <c r="R14">
        <v>447.29</v>
      </c>
      <c r="S14" s="24">
        <v>170</v>
      </c>
      <c r="T14" s="30">
        <f t="shared" si="0"/>
        <v>140.505</v>
      </c>
      <c r="U14" s="30">
        <f t="shared" si="1"/>
        <v>104.95711896373794</v>
      </c>
      <c r="V14" s="31"/>
      <c r="W14" s="27"/>
      <c r="X14" s="27"/>
      <c r="Y14" s="27"/>
      <c r="Z14" s="27"/>
      <c r="AA14" s="27"/>
      <c r="AB14">
        <v>48.3</v>
      </c>
      <c r="AC14" s="25">
        <f t="shared" si="2"/>
        <v>46.01879365294636</v>
      </c>
      <c r="AD14" s="25"/>
      <c r="AE14" s="25"/>
      <c r="AF14" s="25"/>
      <c r="AG14" s="25"/>
      <c r="AH14" s="25"/>
      <c r="AI14" s="25"/>
      <c r="AJ14" s="25"/>
      <c r="AK14" s="25"/>
      <c r="AL14">
        <v>121.68</v>
      </c>
      <c r="AQ14">
        <f>AL14-AM14+AN14+AO14+AP14</f>
        <v>121.68</v>
      </c>
      <c r="AR14" t="s">
        <v>63</v>
      </c>
      <c r="AS14" t="e">
        <f>AR14-AQ14</f>
        <v>#VALUE!</v>
      </c>
    </row>
    <row r="15" spans="1:45" ht="12.75">
      <c r="A15" s="3">
        <v>1985</v>
      </c>
      <c r="B15" s="2">
        <v>2</v>
      </c>
      <c r="C15" s="21">
        <v>175.71</v>
      </c>
      <c r="D15" s="19">
        <v>149.18</v>
      </c>
      <c r="E15" s="4">
        <v>142.7</v>
      </c>
      <c r="F15" s="18">
        <v>319.47</v>
      </c>
      <c r="G15" s="18"/>
      <c r="H15" s="15">
        <v>126.8</v>
      </c>
      <c r="I15" s="17">
        <v>125</v>
      </c>
      <c r="J15" s="4">
        <v>65.9</v>
      </c>
      <c r="K15" s="4">
        <f>SUM(L15:P15)</f>
        <v>58.51</v>
      </c>
      <c r="L15">
        <v>11.88</v>
      </c>
      <c r="M15">
        <v>14.64</v>
      </c>
      <c r="N15" s="4">
        <v>2.7</v>
      </c>
      <c r="O15">
        <v>21.39</v>
      </c>
      <c r="P15" s="4">
        <v>7.9</v>
      </c>
      <c r="Q15">
        <f>SUM(L15:P15)</f>
        <v>58.51</v>
      </c>
      <c r="R15">
        <v>455.98</v>
      </c>
      <c r="S15" s="24">
        <v>192.9</v>
      </c>
      <c r="T15" s="30">
        <f t="shared" si="0"/>
        <v>159.43185</v>
      </c>
      <c r="U15" s="30">
        <f t="shared" si="1"/>
        <v>110.21009917403582</v>
      </c>
      <c r="V15" s="31">
        <f aca="true" t="shared" si="3" ref="V15:AA28">L15/$U15*100</f>
        <v>10.779411405156223</v>
      </c>
      <c r="W15" s="31">
        <f t="shared" si="3"/>
        <v>13.28371910534403</v>
      </c>
      <c r="X15" s="31">
        <f t="shared" si="3"/>
        <v>2.4498662284445962</v>
      </c>
      <c r="Y15" s="31">
        <f t="shared" si="3"/>
        <v>19.40838467645552</v>
      </c>
      <c r="Z15" s="31">
        <f t="shared" si="3"/>
        <v>7.168127112856411</v>
      </c>
      <c r="AA15" s="31">
        <f t="shared" si="3"/>
        <v>53.08950852825678</v>
      </c>
      <c r="AB15" s="25">
        <v>88.65</v>
      </c>
      <c r="AC15" s="25">
        <f t="shared" si="2"/>
        <v>80.43727450059757</v>
      </c>
      <c r="AD15" s="25"/>
      <c r="AE15" s="25"/>
      <c r="AF15" s="25"/>
      <c r="AG15" s="25"/>
      <c r="AH15" s="25"/>
      <c r="AI15" s="25"/>
      <c r="AJ15" s="25"/>
      <c r="AK15" s="25"/>
      <c r="AL15">
        <v>150.91</v>
      </c>
      <c r="AM15">
        <v>1.5339</v>
      </c>
      <c r="AN15">
        <v>17.0517</v>
      </c>
      <c r="AO15">
        <v>0.1541</v>
      </c>
      <c r="AP15">
        <v>1.7963</v>
      </c>
      <c r="AQ15">
        <f aca="true" t="shared" si="4" ref="AQ15:AQ23">AL15-AM15+AN15+AO15+AP15</f>
        <v>168.37820000000002</v>
      </c>
      <c r="AR15">
        <v>175.71</v>
      </c>
      <c r="AS15">
        <f aca="true" t="shared" si="5" ref="AS15:AS23">AR15-AQ15</f>
        <v>7.331799999999987</v>
      </c>
    </row>
    <row r="16" spans="1:45" ht="12.75">
      <c r="A16" s="3">
        <v>1986</v>
      </c>
      <c r="B16" s="2">
        <v>2</v>
      </c>
      <c r="C16" s="21">
        <v>194.67</v>
      </c>
      <c r="D16" s="19">
        <v>152.08</v>
      </c>
      <c r="E16" s="4">
        <v>144.7</v>
      </c>
      <c r="F16" s="18">
        <v>344.73</v>
      </c>
      <c r="G16" s="18"/>
      <c r="H16" s="15">
        <v>135.9</v>
      </c>
      <c r="I16" s="17">
        <v>133.5</v>
      </c>
      <c r="J16" s="4">
        <v>71.91</v>
      </c>
      <c r="K16" s="4">
        <f aca="true" t="shared" si="6" ref="K16:K25">SUM(L16:P16)</f>
        <v>64.23</v>
      </c>
      <c r="L16">
        <v>7.71</v>
      </c>
      <c r="M16" s="4">
        <v>15.57</v>
      </c>
      <c r="N16">
        <v>5.55</v>
      </c>
      <c r="O16" s="4">
        <v>28.79</v>
      </c>
      <c r="P16">
        <v>6.61</v>
      </c>
      <c r="Q16">
        <f aca="true" t="shared" si="7" ref="Q16:Q28">SUM(L16:P16)</f>
        <v>64.23</v>
      </c>
      <c r="R16">
        <v>466.9</v>
      </c>
      <c r="S16" s="24">
        <v>210</v>
      </c>
      <c r="T16" s="30">
        <f t="shared" si="0"/>
        <v>173.565</v>
      </c>
      <c r="U16" s="30">
        <f t="shared" si="1"/>
        <v>112.15970961887476</v>
      </c>
      <c r="V16" s="31">
        <f t="shared" si="3"/>
        <v>6.874126213592234</v>
      </c>
      <c r="W16" s="31">
        <f t="shared" si="3"/>
        <v>13.88199029126214</v>
      </c>
      <c r="X16" s="31">
        <f t="shared" si="3"/>
        <v>4.948300970873786</v>
      </c>
      <c r="Y16" s="31">
        <f t="shared" si="3"/>
        <v>25.668754045307445</v>
      </c>
      <c r="Z16" s="31">
        <f t="shared" si="3"/>
        <v>5.893381877022655</v>
      </c>
      <c r="AA16" s="31">
        <f t="shared" si="3"/>
        <v>57.266553398058264</v>
      </c>
      <c r="AB16" s="25">
        <v>101.1</v>
      </c>
      <c r="AC16" s="25">
        <f t="shared" si="2"/>
        <v>90.13932038834952</v>
      </c>
      <c r="AD16" s="25"/>
      <c r="AE16" s="25"/>
      <c r="AF16" s="25"/>
      <c r="AG16" s="25"/>
      <c r="AH16" s="25"/>
      <c r="AI16" s="25"/>
      <c r="AJ16" s="25"/>
      <c r="AK16" s="25"/>
      <c r="AL16">
        <v>165.95</v>
      </c>
      <c r="AM16">
        <v>5.0574</v>
      </c>
      <c r="AN16">
        <v>14.1942</v>
      </c>
      <c r="AO16">
        <v>0.1648</v>
      </c>
      <c r="AP16">
        <v>2.1872</v>
      </c>
      <c r="AQ16">
        <f t="shared" si="4"/>
        <v>177.4388</v>
      </c>
      <c r="AR16">
        <v>194.67</v>
      </c>
      <c r="AS16">
        <f t="shared" si="5"/>
        <v>17.2312</v>
      </c>
    </row>
    <row r="17" spans="1:45" ht="12.75">
      <c r="A17" s="3">
        <v>1987</v>
      </c>
      <c r="B17" s="2">
        <v>2</v>
      </c>
      <c r="C17" s="21">
        <v>220</v>
      </c>
      <c r="D17" s="19">
        <v>157.81</v>
      </c>
      <c r="E17" s="4">
        <v>143.1</v>
      </c>
      <c r="F17" s="18">
        <v>405.49</v>
      </c>
      <c r="G17" s="18"/>
      <c r="H17" s="15">
        <v>145.3</v>
      </c>
      <c r="I17" s="17">
        <v>142.6</v>
      </c>
      <c r="J17">
        <v>76.44</v>
      </c>
      <c r="K17" s="4">
        <f t="shared" si="6"/>
        <v>64.26</v>
      </c>
      <c r="L17">
        <v>9.91</v>
      </c>
      <c r="M17">
        <v>15.38</v>
      </c>
      <c r="N17">
        <v>4.15</v>
      </c>
      <c r="O17">
        <v>26.98</v>
      </c>
      <c r="P17">
        <v>7.84</v>
      </c>
      <c r="Q17">
        <f t="shared" si="7"/>
        <v>64.26</v>
      </c>
      <c r="R17">
        <v>470.93</v>
      </c>
      <c r="S17" s="24">
        <v>234.3</v>
      </c>
      <c r="T17" s="30">
        <f t="shared" si="0"/>
        <v>193.64895</v>
      </c>
      <c r="U17" s="30">
        <f t="shared" si="1"/>
        <v>113.60763897764485</v>
      </c>
      <c r="V17" s="31">
        <f t="shared" si="3"/>
        <v>8.723004975</v>
      </c>
      <c r="W17" s="31">
        <f t="shared" si="3"/>
        <v>13.53782205</v>
      </c>
      <c r="X17" s="31">
        <f t="shared" si="3"/>
        <v>3.6529233750000003</v>
      </c>
      <c r="Y17" s="31">
        <f t="shared" si="3"/>
        <v>23.74840305</v>
      </c>
      <c r="Z17" s="31">
        <f t="shared" si="3"/>
        <v>6.9009444</v>
      </c>
      <c r="AA17" s="31">
        <f t="shared" si="3"/>
        <v>56.56309785000001</v>
      </c>
      <c r="AB17" s="25">
        <v>92.7</v>
      </c>
      <c r="AC17" s="25">
        <f t="shared" si="2"/>
        <v>81.59662575</v>
      </c>
      <c r="AD17" s="25"/>
      <c r="AE17" s="25"/>
      <c r="AF17" s="25"/>
      <c r="AG17" s="25"/>
      <c r="AH17" s="25"/>
      <c r="AI17" s="25"/>
      <c r="AJ17" s="25"/>
      <c r="AK17" s="25"/>
      <c r="AL17">
        <v>185.66</v>
      </c>
      <c r="AM17">
        <v>6.885</v>
      </c>
      <c r="AN17">
        <v>12.2866</v>
      </c>
      <c r="AO17">
        <v>0.1716</v>
      </c>
      <c r="AP17">
        <v>2.3269</v>
      </c>
      <c r="AQ17">
        <f t="shared" si="4"/>
        <v>193.5601</v>
      </c>
      <c r="AR17">
        <v>220</v>
      </c>
      <c r="AS17">
        <f t="shared" si="5"/>
        <v>26.439899999999994</v>
      </c>
    </row>
    <row r="18" spans="1:45" ht="12.75">
      <c r="A18" s="3">
        <v>1988</v>
      </c>
      <c r="B18" s="2">
        <v>2</v>
      </c>
      <c r="C18" s="21">
        <v>259.64</v>
      </c>
      <c r="D18" s="19">
        <v>157.21</v>
      </c>
      <c r="E18" s="4">
        <v>142.4</v>
      </c>
      <c r="F18" s="18">
        <v>521.1</v>
      </c>
      <c r="G18" s="18"/>
      <c r="H18" s="15">
        <v>171</v>
      </c>
      <c r="I18" s="17">
        <v>166.7</v>
      </c>
      <c r="J18" s="4">
        <v>82.61</v>
      </c>
      <c r="K18" s="4">
        <f t="shared" si="6"/>
        <v>68.59</v>
      </c>
      <c r="L18">
        <v>8.49</v>
      </c>
      <c r="M18" s="4">
        <v>13.87</v>
      </c>
      <c r="N18">
        <v>9.31</v>
      </c>
      <c r="O18">
        <v>27.89</v>
      </c>
      <c r="P18">
        <v>9.03</v>
      </c>
      <c r="Q18">
        <f t="shared" si="7"/>
        <v>68.59</v>
      </c>
      <c r="R18">
        <v>465.15</v>
      </c>
      <c r="S18" s="24">
        <v>260.7</v>
      </c>
      <c r="T18" s="30">
        <f t="shared" si="0"/>
        <v>215.46855</v>
      </c>
      <c r="U18" s="30">
        <f t="shared" si="1"/>
        <v>120.50018436565335</v>
      </c>
      <c r="V18" s="31">
        <f t="shared" si="3"/>
        <v>7.045632373671237</v>
      </c>
      <c r="W18" s="31">
        <f t="shared" si="3"/>
        <v>11.510355833076567</v>
      </c>
      <c r="X18" s="31">
        <f t="shared" si="3"/>
        <v>7.726129257818519</v>
      </c>
      <c r="Y18" s="31">
        <f t="shared" si="3"/>
        <v>23.145192803497153</v>
      </c>
      <c r="Z18" s="31">
        <f t="shared" si="3"/>
        <v>7.49376446810969</v>
      </c>
      <c r="AA18" s="31">
        <f t="shared" si="3"/>
        <v>56.921074736173175</v>
      </c>
      <c r="AB18" s="25">
        <v>142.27</v>
      </c>
      <c r="AC18" s="25">
        <f t="shared" si="2"/>
        <v>118.06620939955323</v>
      </c>
      <c r="AD18" s="25"/>
      <c r="AE18" s="25"/>
      <c r="AF18" s="25"/>
      <c r="AG18" s="25"/>
      <c r="AH18" s="25"/>
      <c r="AI18" s="25"/>
      <c r="AJ18" s="25"/>
      <c r="AK18" s="25"/>
      <c r="AL18">
        <v>221.09</v>
      </c>
      <c r="AM18">
        <v>6.0798</v>
      </c>
      <c r="AN18">
        <v>9.5389</v>
      </c>
      <c r="AO18">
        <v>0.2001</v>
      </c>
      <c r="AP18">
        <v>2.5674</v>
      </c>
      <c r="AQ18">
        <f t="shared" si="4"/>
        <v>227.3166</v>
      </c>
      <c r="AR18">
        <v>259.64</v>
      </c>
      <c r="AS18">
        <f t="shared" si="5"/>
        <v>32.32339999999999</v>
      </c>
    </row>
    <row r="19" spans="1:45" ht="12.75">
      <c r="A19" s="3">
        <v>1989</v>
      </c>
      <c r="B19" s="2">
        <v>2</v>
      </c>
      <c r="C19" s="21">
        <v>283.34</v>
      </c>
      <c r="D19" s="20">
        <v>157.35</v>
      </c>
      <c r="E19" s="4">
        <v>144.6</v>
      </c>
      <c r="F19" s="18">
        <v>634.24</v>
      </c>
      <c r="G19" s="18"/>
      <c r="H19" s="15">
        <v>196.8</v>
      </c>
      <c r="I19" s="17">
        <v>191.2</v>
      </c>
      <c r="J19" s="4">
        <v>83.88</v>
      </c>
      <c r="K19" s="4">
        <f t="shared" si="6"/>
        <v>70.32</v>
      </c>
      <c r="L19">
        <v>4.41</v>
      </c>
      <c r="M19">
        <v>8.84</v>
      </c>
      <c r="N19">
        <v>16.55</v>
      </c>
      <c r="O19">
        <v>31.99</v>
      </c>
      <c r="P19">
        <v>8.53</v>
      </c>
      <c r="Q19">
        <f t="shared" si="7"/>
        <v>70.32</v>
      </c>
      <c r="R19">
        <v>469.79</v>
      </c>
      <c r="S19" s="24">
        <v>271.3</v>
      </c>
      <c r="T19" s="30">
        <f t="shared" si="0"/>
        <v>224.22945</v>
      </c>
      <c r="U19" s="30">
        <f t="shared" si="1"/>
        <v>126.36163536948423</v>
      </c>
      <c r="V19" s="31">
        <f t="shared" si="3"/>
        <v>3.489983322157126</v>
      </c>
      <c r="W19" s="31">
        <f t="shared" si="3"/>
        <v>6.99579423307687</v>
      </c>
      <c r="X19" s="31">
        <f t="shared" si="3"/>
        <v>13.09732970106586</v>
      </c>
      <c r="Y19" s="31">
        <f t="shared" si="3"/>
        <v>25.31622822580645</v>
      </c>
      <c r="Z19" s="31">
        <f t="shared" si="3"/>
        <v>6.7504666072563</v>
      </c>
      <c r="AA19" s="31">
        <f t="shared" si="3"/>
        <v>55.64980208936261</v>
      </c>
      <c r="AB19" s="25">
        <v>137.2</v>
      </c>
      <c r="AC19" s="25">
        <f t="shared" si="2"/>
        <v>108.57725891155503</v>
      </c>
      <c r="AD19" s="25"/>
      <c r="AE19" s="25"/>
      <c r="AF19" s="25"/>
      <c r="AG19" s="25"/>
      <c r="AH19" s="25"/>
      <c r="AI19" s="25"/>
      <c r="AJ19" s="25"/>
      <c r="AK19" s="25"/>
      <c r="AL19">
        <v>234.41</v>
      </c>
      <c r="AM19">
        <v>7.6606</v>
      </c>
      <c r="AN19">
        <v>9.3316</v>
      </c>
      <c r="AO19">
        <v>0.253</v>
      </c>
      <c r="AP19">
        <v>2.7443</v>
      </c>
      <c r="AQ19">
        <f t="shared" si="4"/>
        <v>239.0783</v>
      </c>
      <c r="AR19">
        <v>283.34</v>
      </c>
      <c r="AS19">
        <f t="shared" si="5"/>
        <v>44.26169999999996</v>
      </c>
    </row>
    <row r="20" spans="1:45" ht="12.75">
      <c r="A20" s="3">
        <v>1990</v>
      </c>
      <c r="B20" s="2">
        <v>2</v>
      </c>
      <c r="C20" s="21">
        <v>310.95</v>
      </c>
      <c r="D20" s="19">
        <v>159.31</v>
      </c>
      <c r="E20" s="4">
        <v>146.5</v>
      </c>
      <c r="F20" s="18">
        <v>679.94</v>
      </c>
      <c r="G20" s="18"/>
      <c r="H20" s="15">
        <v>202.1</v>
      </c>
      <c r="I20" s="17">
        <v>196.9</v>
      </c>
      <c r="J20">
        <v>87.69</v>
      </c>
      <c r="K20" s="4">
        <f t="shared" si="6"/>
        <v>73.22</v>
      </c>
      <c r="L20">
        <v>6.69</v>
      </c>
      <c r="M20" s="4">
        <v>16.86</v>
      </c>
      <c r="N20" s="4">
        <v>12.4</v>
      </c>
      <c r="O20">
        <v>26.86</v>
      </c>
      <c r="P20">
        <v>10.41</v>
      </c>
      <c r="Q20">
        <f t="shared" si="7"/>
        <v>73.22</v>
      </c>
      <c r="R20">
        <v>470.07</v>
      </c>
      <c r="S20" s="24">
        <v>281.7</v>
      </c>
      <c r="T20" s="30">
        <f t="shared" si="0"/>
        <v>232.82505</v>
      </c>
      <c r="U20" s="30">
        <f t="shared" si="1"/>
        <v>133.5552166744944</v>
      </c>
      <c r="V20" s="31">
        <f t="shared" si="3"/>
        <v>5.0091641244573095</v>
      </c>
      <c r="W20" s="31">
        <f t="shared" si="3"/>
        <v>12.623992098408108</v>
      </c>
      <c r="X20" s="31">
        <f t="shared" si="3"/>
        <v>9.2845493487699</v>
      </c>
      <c r="Y20" s="31">
        <f t="shared" si="3"/>
        <v>20.11153189580319</v>
      </c>
      <c r="Z20" s="31">
        <f t="shared" si="3"/>
        <v>7.794528929088279</v>
      </c>
      <c r="AA20" s="31">
        <f t="shared" si="3"/>
        <v>54.823766396526786</v>
      </c>
      <c r="AB20" s="25">
        <v>134.37</v>
      </c>
      <c r="AC20" s="25">
        <f t="shared" si="2"/>
        <v>100.61007225759771</v>
      </c>
      <c r="AD20" s="25"/>
      <c r="AE20" s="25"/>
      <c r="AF20" s="25"/>
      <c r="AG20" s="25"/>
      <c r="AH20" s="25"/>
      <c r="AI20" s="25"/>
      <c r="AJ20" s="25"/>
      <c r="AK20" s="25"/>
      <c r="AL20">
        <v>256.1</v>
      </c>
      <c r="AM20">
        <v>7.5917</v>
      </c>
      <c r="AN20">
        <v>8.7693</v>
      </c>
      <c r="AO20">
        <v>0.3645</v>
      </c>
      <c r="AP20">
        <v>2.6277</v>
      </c>
      <c r="AQ20">
        <f t="shared" si="4"/>
        <v>260.26980000000003</v>
      </c>
      <c r="AR20">
        <v>310.95</v>
      </c>
      <c r="AS20">
        <f t="shared" si="5"/>
        <v>50.68019999999996</v>
      </c>
    </row>
    <row r="21" spans="1:51" ht="12.75">
      <c r="A21" s="3">
        <v>1991</v>
      </c>
      <c r="B21" s="2">
        <v>2</v>
      </c>
      <c r="C21" s="21">
        <v>342.75</v>
      </c>
      <c r="D21" s="19">
        <v>155.64</v>
      </c>
      <c r="E21" s="4">
        <v>150</v>
      </c>
      <c r="F21" s="18">
        <v>786.6</v>
      </c>
      <c r="G21" s="18"/>
      <c r="H21" s="15">
        <v>218.3</v>
      </c>
      <c r="I21" s="17">
        <v>217</v>
      </c>
      <c r="J21" s="4">
        <v>128.95</v>
      </c>
      <c r="K21" s="4">
        <f t="shared" si="6"/>
        <v>111.02</v>
      </c>
      <c r="L21" s="4">
        <v>5.18</v>
      </c>
      <c r="M21" s="4">
        <v>40.19</v>
      </c>
      <c r="N21">
        <v>20.77</v>
      </c>
      <c r="O21">
        <v>35.61</v>
      </c>
      <c r="P21" s="4">
        <v>9.27</v>
      </c>
      <c r="Q21">
        <f t="shared" si="7"/>
        <v>111.02</v>
      </c>
      <c r="R21">
        <v>479.67</v>
      </c>
      <c r="S21" s="24">
        <v>307.6</v>
      </c>
      <c r="T21" s="30">
        <f t="shared" si="0"/>
        <v>254.23140000000004</v>
      </c>
      <c r="U21" s="30">
        <f t="shared" si="1"/>
        <v>134.81812238771448</v>
      </c>
      <c r="V21" s="31">
        <f t="shared" si="3"/>
        <v>3.8422134266958423</v>
      </c>
      <c r="W21" s="31">
        <f t="shared" si="3"/>
        <v>29.810532358862147</v>
      </c>
      <c r="X21" s="31">
        <f t="shared" si="3"/>
        <v>15.405940708971555</v>
      </c>
      <c r="Y21" s="31">
        <f t="shared" si="3"/>
        <v>26.413362958424514</v>
      </c>
      <c r="Z21" s="31">
        <f t="shared" si="3"/>
        <v>6.875930205689279</v>
      </c>
      <c r="AA21" s="31">
        <f t="shared" si="3"/>
        <v>82.34797965864334</v>
      </c>
      <c r="AB21" s="25">
        <v>163.65</v>
      </c>
      <c r="AC21" s="25">
        <f t="shared" si="2"/>
        <v>121.38575816192562</v>
      </c>
      <c r="AD21" s="25"/>
      <c r="AE21" s="25"/>
      <c r="AF21" s="25"/>
      <c r="AG21" s="25"/>
      <c r="AH21" s="25"/>
      <c r="AI21" s="25"/>
      <c r="AJ21" s="25"/>
      <c r="AK21" s="25"/>
      <c r="AL21">
        <v>289.99</v>
      </c>
      <c r="AM21">
        <v>6.0602</v>
      </c>
      <c r="AN21">
        <v>8.234</v>
      </c>
      <c r="AO21">
        <v>0.301</v>
      </c>
      <c r="AP21">
        <v>2.5871</v>
      </c>
      <c r="AQ21">
        <f t="shared" si="4"/>
        <v>295.0519</v>
      </c>
      <c r="AR21">
        <v>342.75</v>
      </c>
      <c r="AS21">
        <f t="shared" si="5"/>
        <v>47.69810000000001</v>
      </c>
      <c r="AY21">
        <v>112.5</v>
      </c>
    </row>
    <row r="22" spans="1:51" ht="12.75">
      <c r="A22" s="3">
        <v>1992</v>
      </c>
      <c r="B22" s="2">
        <v>2</v>
      </c>
      <c r="C22" s="21">
        <v>411.24</v>
      </c>
      <c r="D22" s="19">
        <v>160.3</v>
      </c>
      <c r="E22" s="4">
        <v>149.2</v>
      </c>
      <c r="F22" s="18">
        <v>997.91</v>
      </c>
      <c r="G22" s="18"/>
      <c r="H22" s="15">
        <v>238.8</v>
      </c>
      <c r="I22" s="17">
        <v>241.7</v>
      </c>
      <c r="J22" s="4">
        <v>169.88</v>
      </c>
      <c r="K22" s="4">
        <f t="shared" si="6"/>
        <v>139.42000000000002</v>
      </c>
      <c r="L22" s="4">
        <v>5.58</v>
      </c>
      <c r="M22">
        <v>42.26</v>
      </c>
      <c r="N22">
        <v>29.44</v>
      </c>
      <c r="O22">
        <v>46.59</v>
      </c>
      <c r="P22">
        <v>15.55</v>
      </c>
      <c r="Q22">
        <f t="shared" si="7"/>
        <v>139.42000000000002</v>
      </c>
      <c r="R22">
        <v>485.7</v>
      </c>
      <c r="S22" s="24">
        <v>351.4</v>
      </c>
      <c r="T22" s="30">
        <f t="shared" si="0"/>
        <v>290.4321</v>
      </c>
      <c r="U22" s="30">
        <f t="shared" si="1"/>
        <v>141.59591863296103</v>
      </c>
      <c r="V22" s="31">
        <f t="shared" si="3"/>
        <v>3.9407915523781734</v>
      </c>
      <c r="W22" s="31">
        <f t="shared" si="3"/>
        <v>29.845493011380213</v>
      </c>
      <c r="X22" s="31">
        <f t="shared" si="3"/>
        <v>20.791559731543625</v>
      </c>
      <c r="Y22" s="31">
        <f t="shared" si="3"/>
        <v>32.90349075722206</v>
      </c>
      <c r="Z22" s="31">
        <f t="shared" si="3"/>
        <v>10.981954953311934</v>
      </c>
      <c r="AA22" s="31">
        <f t="shared" si="3"/>
        <v>98.46329000583601</v>
      </c>
      <c r="AB22" s="25">
        <v>227.18</v>
      </c>
      <c r="AC22" s="25">
        <f t="shared" si="2"/>
        <v>160.4424775751386</v>
      </c>
      <c r="AD22" s="25"/>
      <c r="AE22" s="25"/>
      <c r="AF22" s="25"/>
      <c r="AG22" s="25"/>
      <c r="AH22" s="25"/>
      <c r="AI22" s="25"/>
      <c r="AJ22" s="25"/>
      <c r="AK22" s="25"/>
      <c r="AL22">
        <v>344.25</v>
      </c>
      <c r="AM22">
        <v>7.2996</v>
      </c>
      <c r="AN22">
        <v>10.8731</v>
      </c>
      <c r="AO22">
        <v>0</v>
      </c>
      <c r="AP22">
        <v>0</v>
      </c>
      <c r="AQ22">
        <f t="shared" si="4"/>
        <v>347.8235</v>
      </c>
      <c r="AR22">
        <v>411.24</v>
      </c>
      <c r="AS22">
        <f t="shared" si="5"/>
        <v>63.416499999999985</v>
      </c>
      <c r="AY22">
        <v>119.4</v>
      </c>
    </row>
    <row r="23" spans="1:51" ht="12.75">
      <c r="A23" s="3">
        <v>1993</v>
      </c>
      <c r="B23" s="2">
        <v>2</v>
      </c>
      <c r="C23" s="21">
        <v>536.1</v>
      </c>
      <c r="D23" s="19">
        <v>178.08</v>
      </c>
      <c r="E23" s="4">
        <v>150.3</v>
      </c>
      <c r="F23" s="18">
        <v>1401.84</v>
      </c>
      <c r="G23" s="18"/>
      <c r="H23" s="15">
        <v>272.9</v>
      </c>
      <c r="I23" s="17">
        <v>284.2</v>
      </c>
      <c r="J23" s="4">
        <v>226.56</v>
      </c>
      <c r="K23" s="4">
        <f t="shared" si="6"/>
        <v>205.63</v>
      </c>
      <c r="L23">
        <v>9.05</v>
      </c>
      <c r="M23" s="4">
        <v>54.61</v>
      </c>
      <c r="N23" s="4">
        <v>34.02</v>
      </c>
      <c r="O23">
        <v>86.45</v>
      </c>
      <c r="P23" s="4">
        <v>21.5</v>
      </c>
      <c r="Q23">
        <f t="shared" si="7"/>
        <v>205.63</v>
      </c>
      <c r="R23">
        <v>503.1</v>
      </c>
      <c r="S23" s="24">
        <v>398.8</v>
      </c>
      <c r="T23" s="30">
        <f t="shared" si="0"/>
        <v>329.6082</v>
      </c>
      <c r="U23" s="30">
        <f t="shared" si="1"/>
        <v>162.64765257660457</v>
      </c>
      <c r="V23" s="31">
        <f t="shared" si="3"/>
        <v>5.564174986010074</v>
      </c>
      <c r="W23" s="31">
        <f t="shared" si="3"/>
        <v>33.575645965304986</v>
      </c>
      <c r="X23" s="31">
        <f t="shared" si="3"/>
        <v>20.916379339675437</v>
      </c>
      <c r="Y23" s="31">
        <f t="shared" si="3"/>
        <v>53.15170470061557</v>
      </c>
      <c r="Z23" s="31">
        <f t="shared" si="3"/>
        <v>13.21875825405708</v>
      </c>
      <c r="AA23" s="31">
        <f t="shared" si="3"/>
        <v>126.42666324566314</v>
      </c>
      <c r="AB23" s="25">
        <v>315.61</v>
      </c>
      <c r="AC23" s="25">
        <f t="shared" si="2"/>
        <v>194.04522290990488</v>
      </c>
      <c r="AD23" s="25">
        <v>71.73</v>
      </c>
      <c r="AE23" s="25">
        <f aca="true" t="shared" si="8" ref="AE23:AE33">AD23/$U23*100</f>
        <v>44.10146649132625</v>
      </c>
      <c r="AF23" s="25">
        <f aca="true" t="shared" si="9" ref="AF23:AF28">AC23-AE23</f>
        <v>149.94375641857863</v>
      </c>
      <c r="AG23" s="25"/>
      <c r="AH23" s="25"/>
      <c r="AI23" s="25"/>
      <c r="AJ23" s="25"/>
      <c r="AK23" s="25"/>
      <c r="AQ23">
        <f t="shared" si="4"/>
        <v>0</v>
      </c>
      <c r="AR23" t="s">
        <v>63</v>
      </c>
      <c r="AS23" t="e">
        <f t="shared" si="5"/>
        <v>#VALUE!</v>
      </c>
      <c r="AY23">
        <v>122.9</v>
      </c>
    </row>
    <row r="24" spans="1:51" ht="12.75">
      <c r="A24" s="3">
        <v>1994</v>
      </c>
      <c r="B24" s="2">
        <v>2</v>
      </c>
      <c r="C24" s="21">
        <v>725.14</v>
      </c>
      <c r="D24" s="36">
        <v>177.93</v>
      </c>
      <c r="E24" s="4">
        <v>148.5</v>
      </c>
      <c r="F24" s="18">
        <v>1754.3</v>
      </c>
      <c r="G24" s="18"/>
      <c r="H24" s="15">
        <v>315.5</v>
      </c>
      <c r="I24" s="17">
        <v>352.4</v>
      </c>
      <c r="J24" s="4">
        <v>315.97</v>
      </c>
      <c r="K24" s="4">
        <f t="shared" si="6"/>
        <v>279.71000000000004</v>
      </c>
      <c r="L24">
        <v>17.09</v>
      </c>
      <c r="M24">
        <v>54.71</v>
      </c>
      <c r="N24">
        <v>56.07</v>
      </c>
      <c r="O24">
        <v>130.93</v>
      </c>
      <c r="P24">
        <v>20.91</v>
      </c>
      <c r="Q24">
        <f t="shared" si="7"/>
        <v>279.71000000000004</v>
      </c>
      <c r="R24">
        <v>513</v>
      </c>
      <c r="S24" s="24">
        <v>449.3</v>
      </c>
      <c r="T24" s="30">
        <f t="shared" si="0"/>
        <v>371.34645</v>
      </c>
      <c r="U24" s="30">
        <f t="shared" si="1"/>
        <v>195.2731741477534</v>
      </c>
      <c r="V24" s="31">
        <f t="shared" si="3"/>
        <v>8.751842169098381</v>
      </c>
      <c r="W24" s="31">
        <f t="shared" si="3"/>
        <v>28.017161209559532</v>
      </c>
      <c r="X24" s="31">
        <f t="shared" si="3"/>
        <v>28.713621440687316</v>
      </c>
      <c r="Y24" s="31">
        <f t="shared" si="3"/>
        <v>67.04966033938274</v>
      </c>
      <c r="Z24" s="31">
        <f t="shared" si="3"/>
        <v>10.708076053589652</v>
      </c>
      <c r="AA24" s="31">
        <f t="shared" si="3"/>
        <v>143.24036121231765</v>
      </c>
      <c r="AB24" s="25">
        <v>430.9</v>
      </c>
      <c r="AC24" s="25">
        <f t="shared" si="2"/>
        <v>220.66523058305984</v>
      </c>
      <c r="AD24" s="25">
        <v>97.52</v>
      </c>
      <c r="AE24" s="25">
        <f t="shared" si="8"/>
        <v>49.94029539675097</v>
      </c>
      <c r="AF24" s="25">
        <f t="shared" si="9"/>
        <v>170.72493518630887</v>
      </c>
      <c r="AG24" s="25"/>
      <c r="AH24" s="25"/>
      <c r="AI24" s="25"/>
      <c r="AJ24" s="25"/>
      <c r="AK24" s="25"/>
      <c r="AY24">
        <v>111.9</v>
      </c>
    </row>
    <row r="25" spans="1:51" ht="12.75">
      <c r="A25" s="3">
        <v>1995</v>
      </c>
      <c r="B25" s="2">
        <v>2</v>
      </c>
      <c r="C25" s="21">
        <v>917.65</v>
      </c>
      <c r="D25" s="48">
        <v>173.58</v>
      </c>
      <c r="E25" s="4">
        <v>149</v>
      </c>
      <c r="F25" s="18">
        <v>1879.65</v>
      </c>
      <c r="G25" s="18"/>
      <c r="H25" s="15">
        <v>348.9</v>
      </c>
      <c r="I25" s="17">
        <v>406.3</v>
      </c>
      <c r="J25" s="4">
        <v>393.18</v>
      </c>
      <c r="K25" s="4">
        <f t="shared" si="6"/>
        <v>334.09000000000003</v>
      </c>
      <c r="L25">
        <v>8.44</v>
      </c>
      <c r="M25" s="4">
        <v>78.86</v>
      </c>
      <c r="N25" s="4">
        <v>77.04</v>
      </c>
      <c r="O25" s="4">
        <v>120.4</v>
      </c>
      <c r="P25" s="4">
        <v>49.35</v>
      </c>
      <c r="Q25">
        <f t="shared" si="7"/>
        <v>334.09000000000003</v>
      </c>
      <c r="R25">
        <v>515.3</v>
      </c>
      <c r="S25" s="24">
        <v>496.5</v>
      </c>
      <c r="T25" s="30">
        <f t="shared" si="0"/>
        <v>410.35725</v>
      </c>
      <c r="U25" s="30">
        <f t="shared" si="1"/>
        <v>223.62222185668705</v>
      </c>
      <c r="V25" s="31">
        <f t="shared" si="3"/>
        <v>3.774222405056394</v>
      </c>
      <c r="W25" s="31">
        <f t="shared" si="3"/>
        <v>35.26483161880892</v>
      </c>
      <c r="X25" s="31">
        <f t="shared" si="3"/>
        <v>34.45095901487496</v>
      </c>
      <c r="Y25" s="31">
        <f t="shared" si="3"/>
        <v>53.84080302947748</v>
      </c>
      <c r="Z25" s="31">
        <f t="shared" si="3"/>
        <v>22.068468683593967</v>
      </c>
      <c r="AA25" s="31">
        <f t="shared" si="3"/>
        <v>149.39928475181173</v>
      </c>
      <c r="AB25" s="25">
        <v>514.24</v>
      </c>
      <c r="AC25" s="25">
        <f t="shared" si="2"/>
        <v>229.95925705879154</v>
      </c>
      <c r="AD25" s="25">
        <v>135.765</v>
      </c>
      <c r="AE25" s="25">
        <f t="shared" si="8"/>
        <v>60.711765974227646</v>
      </c>
      <c r="AF25" s="25">
        <f t="shared" si="9"/>
        <v>169.24749108456388</v>
      </c>
      <c r="AG25" s="25"/>
      <c r="AH25" s="25"/>
      <c r="AI25" s="25"/>
      <c r="AJ25" s="25"/>
      <c r="AK25" s="25"/>
      <c r="AY25">
        <v>107.6</v>
      </c>
    </row>
    <row r="26" spans="1:51" ht="12.75">
      <c r="A26" s="3">
        <v>1996</v>
      </c>
      <c r="B26" s="2">
        <v>2</v>
      </c>
      <c r="C26" s="21">
        <v>1099.47</v>
      </c>
      <c r="D26" s="48">
        <v>165.56</v>
      </c>
      <c r="E26" s="4">
        <v>144</v>
      </c>
      <c r="F26" s="18">
        <v>2177.42</v>
      </c>
      <c r="G26" s="18"/>
      <c r="H26" s="15">
        <v>366.6</v>
      </c>
      <c r="I26" s="17">
        <v>442.8</v>
      </c>
      <c r="J26" s="4">
        <v>438.51</v>
      </c>
      <c r="K26" s="9">
        <v>337.44</v>
      </c>
      <c r="L26" s="9">
        <v>4.78</v>
      </c>
      <c r="M26" s="8">
        <v>72.41</v>
      </c>
      <c r="N26" s="8">
        <v>74.24</v>
      </c>
      <c r="O26">
        <v>144.21</v>
      </c>
      <c r="P26">
        <v>41.8</v>
      </c>
      <c r="Q26">
        <f t="shared" si="7"/>
        <v>337.44</v>
      </c>
      <c r="R26">
        <v>512</v>
      </c>
      <c r="S26" s="24">
        <v>544.1</v>
      </c>
      <c r="T26" s="30">
        <f t="shared" si="0"/>
        <v>449.69865000000004</v>
      </c>
      <c r="U26" s="30">
        <f t="shared" si="1"/>
        <v>244.4903937336703</v>
      </c>
      <c r="V26" s="31">
        <f t="shared" si="3"/>
        <v>1.9550870392098014</v>
      </c>
      <c r="W26" s="31">
        <f t="shared" si="3"/>
        <v>29.61670554585391</v>
      </c>
      <c r="X26" s="31">
        <f t="shared" si="3"/>
        <v>30.36520121149281</v>
      </c>
      <c r="Y26" s="31">
        <f t="shared" si="3"/>
        <v>58.98391253649486</v>
      </c>
      <c r="Z26" s="31">
        <f t="shared" si="3"/>
        <v>17.09678624246228</v>
      </c>
      <c r="AA26" s="31">
        <f t="shared" si="3"/>
        <v>138.01769257551365</v>
      </c>
      <c r="AB26" s="25">
        <v>599.16</v>
      </c>
      <c r="AC26" s="25">
        <f t="shared" si="2"/>
        <v>245.06484318262437</v>
      </c>
      <c r="AD26" s="25">
        <v>174.01</v>
      </c>
      <c r="AE26" s="25">
        <f t="shared" si="8"/>
        <v>71.17253047968568</v>
      </c>
      <c r="AF26" s="25">
        <f t="shared" si="9"/>
        <v>173.89231270293868</v>
      </c>
      <c r="AG26" s="25"/>
      <c r="AH26" s="25"/>
      <c r="AI26" s="25"/>
      <c r="AJ26" s="25"/>
      <c r="AK26" s="25"/>
      <c r="AY26">
        <v>102.5</v>
      </c>
    </row>
    <row r="27" spans="1:51" ht="12.75">
      <c r="A27" s="3">
        <v>1997</v>
      </c>
      <c r="B27" s="2">
        <v>2</v>
      </c>
      <c r="C27" s="21">
        <v>1235.28</v>
      </c>
      <c r="D27" s="48">
        <v>158.52</v>
      </c>
      <c r="E27" s="4">
        <v>140.2</v>
      </c>
      <c r="F27" s="18">
        <v>2450.21</v>
      </c>
      <c r="G27" s="18"/>
      <c r="H27" s="15">
        <v>369.3</v>
      </c>
      <c r="I27" s="17">
        <v>456.6</v>
      </c>
      <c r="J27" s="4">
        <v>420.8</v>
      </c>
      <c r="K27" s="4">
        <v>418.19</v>
      </c>
      <c r="L27">
        <v>10.4</v>
      </c>
      <c r="M27" s="4">
        <v>87.69</v>
      </c>
      <c r="N27" s="4">
        <v>101.36</v>
      </c>
      <c r="O27" s="4">
        <v>184.27</v>
      </c>
      <c r="P27" s="4">
        <v>34.47</v>
      </c>
      <c r="Q27">
        <f t="shared" si="7"/>
        <v>418.19000000000005</v>
      </c>
      <c r="R27">
        <v>513.33</v>
      </c>
      <c r="S27" s="24">
        <v>592</v>
      </c>
      <c r="T27" s="30">
        <f t="shared" si="0"/>
        <v>489.288</v>
      </c>
      <c r="U27" s="30">
        <f t="shared" si="1"/>
        <v>252.46480600382597</v>
      </c>
      <c r="V27" s="31">
        <f t="shared" si="3"/>
        <v>4.119386050126287</v>
      </c>
      <c r="W27" s="31">
        <f t="shared" si="3"/>
        <v>34.73355410918982</v>
      </c>
      <c r="X27" s="31">
        <f t="shared" si="3"/>
        <v>40.148170196230815</v>
      </c>
      <c r="Y27" s="31">
        <f t="shared" si="3"/>
        <v>72.98839110161259</v>
      </c>
      <c r="Z27" s="31">
        <f t="shared" si="3"/>
        <v>13.653388187293569</v>
      </c>
      <c r="AA27" s="31">
        <f t="shared" si="3"/>
        <v>165.6428896444531</v>
      </c>
      <c r="AB27" s="25">
        <v>667.47</v>
      </c>
      <c r="AC27" s="25">
        <f t="shared" si="2"/>
        <v>264.3814045074801</v>
      </c>
      <c r="AD27" s="25">
        <v>184.93</v>
      </c>
      <c r="AE27" s="25">
        <f t="shared" si="8"/>
        <v>73.2498136778706</v>
      </c>
      <c r="AF27" s="25">
        <f t="shared" si="9"/>
        <v>191.1315908296095</v>
      </c>
      <c r="AG27" s="25"/>
      <c r="AH27" s="25"/>
      <c r="AI27" s="25"/>
      <c r="AJ27" s="25"/>
      <c r="AK27" s="25"/>
      <c r="AY27">
        <v>100.8</v>
      </c>
    </row>
    <row r="28" spans="1:51" s="42" customFormat="1" ht="12.75">
      <c r="A28" s="33">
        <v>1998</v>
      </c>
      <c r="B28" s="34">
        <v>2</v>
      </c>
      <c r="C28" s="35">
        <v>1336.38</v>
      </c>
      <c r="D28" s="49">
        <v>142.99</v>
      </c>
      <c r="E28" s="37">
        <v>95</v>
      </c>
      <c r="F28" s="47">
        <v>2562.62</v>
      </c>
      <c r="G28" s="37">
        <v>2062.69</v>
      </c>
      <c r="H28" s="38">
        <v>356.7</v>
      </c>
      <c r="I28" s="39">
        <v>454.3</v>
      </c>
      <c r="J28" s="37">
        <v>575.86</v>
      </c>
      <c r="K28" s="40">
        <v>455.09</v>
      </c>
      <c r="L28" s="40">
        <v>15.29</v>
      </c>
      <c r="M28" s="41">
        <v>105.23</v>
      </c>
      <c r="N28" s="41">
        <v>80.43</v>
      </c>
      <c r="O28" s="42">
        <v>195.55</v>
      </c>
      <c r="P28" s="42">
        <v>58.59</v>
      </c>
      <c r="Q28" s="42">
        <f t="shared" si="7"/>
        <v>455.09000000000003</v>
      </c>
      <c r="R28" s="42">
        <v>508.1</v>
      </c>
      <c r="S28" s="43">
        <v>638.2</v>
      </c>
      <c r="T28" s="44">
        <f t="shared" si="0"/>
        <v>527.4723</v>
      </c>
      <c r="U28" s="44">
        <f t="shared" si="1"/>
        <v>253.35548425955258</v>
      </c>
      <c r="V28" s="45">
        <f t="shared" si="3"/>
        <v>6.034998628384142</v>
      </c>
      <c r="W28" s="45">
        <f t="shared" si="3"/>
        <v>41.53452620437301</v>
      </c>
      <c r="X28" s="45">
        <f t="shared" si="3"/>
        <v>31.745908416019397</v>
      </c>
      <c r="Y28" s="45">
        <f t="shared" si="3"/>
        <v>77.18404066582859</v>
      </c>
      <c r="Z28" s="45">
        <f t="shared" si="3"/>
        <v>23.12560952498541</v>
      </c>
      <c r="AA28" s="45">
        <f t="shared" si="3"/>
        <v>179.62508343959055</v>
      </c>
      <c r="AB28" s="46">
        <v>729.69</v>
      </c>
      <c r="AC28" s="46">
        <f t="shared" si="2"/>
        <v>288.0103433057963</v>
      </c>
      <c r="AD28" s="46">
        <v>209.05</v>
      </c>
      <c r="AE28" s="46">
        <f t="shared" si="8"/>
        <v>82.5125221231985</v>
      </c>
      <c r="AF28" s="46">
        <f t="shared" si="9"/>
        <v>205.49782118259782</v>
      </c>
      <c r="AG28" s="46"/>
      <c r="AH28" s="46"/>
      <c r="AI28" s="46"/>
      <c r="AJ28" s="46"/>
      <c r="AK28" s="46"/>
      <c r="AY28" s="42">
        <v>98.9</v>
      </c>
    </row>
    <row r="29" spans="1:32" ht="12.75">
      <c r="A29" s="3">
        <v>1999</v>
      </c>
      <c r="B29" s="2">
        <v>2</v>
      </c>
      <c r="C29" s="21">
        <v>1450.06</v>
      </c>
      <c r="D29" s="19">
        <v>128.75</v>
      </c>
      <c r="E29" s="4">
        <v>93.4418</v>
      </c>
      <c r="F29" s="4">
        <v>2751.37</v>
      </c>
      <c r="G29" s="4">
        <v>2261.49402</v>
      </c>
      <c r="H29" s="15">
        <v>347.7825</v>
      </c>
      <c r="I29" s="17">
        <v>449.3027</v>
      </c>
      <c r="J29" s="4">
        <v>576.4458</v>
      </c>
      <c r="K29" s="9">
        <v>478.83799999999997</v>
      </c>
      <c r="L29" s="9">
        <v>10.67</v>
      </c>
      <c r="M29" s="8">
        <v>132.508</v>
      </c>
      <c r="N29" s="8">
        <v>68.83</v>
      </c>
      <c r="O29" s="4">
        <v>200.12</v>
      </c>
      <c r="P29" s="4">
        <v>66.71</v>
      </c>
      <c r="Q29">
        <f>SUM(L29:P29)</f>
        <v>478.83799999999997</v>
      </c>
      <c r="R29">
        <v>421.1166</v>
      </c>
      <c r="S29" s="24">
        <v>702.265298552</v>
      </c>
      <c r="T29" s="30">
        <f t="shared" si="0"/>
        <v>580.422269253228</v>
      </c>
      <c r="U29" s="30">
        <f>C29/T29*100</f>
        <v>249.82845711031194</v>
      </c>
      <c r="V29" s="31">
        <f aca="true" t="shared" si="10" ref="V29:AA33">L29/$U29*100</f>
        <v>4.270930591101018</v>
      </c>
      <c r="W29" s="31">
        <f t="shared" si="10"/>
        <v>53.03959426106971</v>
      </c>
      <c r="X29" s="31">
        <f t="shared" si="10"/>
        <v>27.55090464718679</v>
      </c>
      <c r="Y29" s="31">
        <f t="shared" si="10"/>
        <v>80.1029643759265</v>
      </c>
      <c r="Z29" s="31">
        <f t="shared" si="10"/>
        <v>26.70232237416578</v>
      </c>
      <c r="AA29" s="31">
        <f t="shared" si="10"/>
        <v>191.6667162494498</v>
      </c>
      <c r="AB29" s="25">
        <v>722.7</v>
      </c>
      <c r="AC29" s="25">
        <f>AB29/U29*100</f>
        <v>289.2784946756051</v>
      </c>
      <c r="AD29" s="25">
        <v>217.54</v>
      </c>
      <c r="AE29" s="25">
        <f t="shared" si="8"/>
        <v>87.07574890235385</v>
      </c>
      <c r="AF29" s="25">
        <f>AC29-AE29</f>
        <v>202.20274577325125</v>
      </c>
    </row>
    <row r="30" spans="1:32" ht="12.75">
      <c r="A30" s="3">
        <v>2000</v>
      </c>
      <c r="B30" s="2">
        <v>2</v>
      </c>
      <c r="C30" s="21">
        <v>1639.36</v>
      </c>
      <c r="D30" s="19">
        <v>120.19</v>
      </c>
      <c r="E30" s="4">
        <v>90.0575</v>
      </c>
      <c r="F30" s="4">
        <v>3080.74</v>
      </c>
      <c r="G30" s="4">
        <v>2606.3753</v>
      </c>
      <c r="H30" s="15">
        <v>342.913545</v>
      </c>
      <c r="I30" s="17">
        <v>447.5054892</v>
      </c>
      <c r="J30" s="4">
        <v>610.94</v>
      </c>
      <c r="K30" s="9">
        <v>556.9235</v>
      </c>
      <c r="L30" s="9">
        <v>16.96</v>
      </c>
      <c r="M30" s="8">
        <v>121.3735</v>
      </c>
      <c r="N30" s="8">
        <v>88.55</v>
      </c>
      <c r="O30">
        <v>244.93</v>
      </c>
      <c r="P30">
        <v>85.11</v>
      </c>
      <c r="Q30">
        <f>SUM(L30:P30)</f>
        <v>556.9235</v>
      </c>
      <c r="R30">
        <v>406.6878</v>
      </c>
      <c r="S30" s="24">
        <v>777.8762575752326</v>
      </c>
      <c r="T30" s="30">
        <f t="shared" si="0"/>
        <v>642.9147268859297</v>
      </c>
      <c r="U30" s="30">
        <f>C30/T30*100</f>
        <v>254.9887149016679</v>
      </c>
      <c r="V30" s="31">
        <f t="shared" si="10"/>
        <v>6.651274746233511</v>
      </c>
      <c r="W30" s="31">
        <f t="shared" si="10"/>
        <v>47.59955751249841</v>
      </c>
      <c r="X30" s="31">
        <f t="shared" si="10"/>
        <v>34.727027050647244</v>
      </c>
      <c r="Y30" s="31">
        <f t="shared" si="10"/>
        <v>96.05523134404325</v>
      </c>
      <c r="Z30" s="31">
        <f t="shared" si="10"/>
        <v>33.3779477389112</v>
      </c>
      <c r="AA30" s="31">
        <f t="shared" si="10"/>
        <v>218.41103839233364</v>
      </c>
      <c r="AB30" s="25">
        <v>817.15</v>
      </c>
      <c r="AC30" s="25">
        <f>AB30/U30*100</f>
        <v>320.46516267008917</v>
      </c>
      <c r="AD30" s="25">
        <v>269.58</v>
      </c>
      <c r="AE30" s="25">
        <f t="shared" si="8"/>
        <v>105.72232583075647</v>
      </c>
      <c r="AF30" s="25">
        <f>AC30-AE30</f>
        <v>214.7428368393327</v>
      </c>
    </row>
    <row r="31" spans="1:32" ht="12.75">
      <c r="A31" s="3">
        <v>2001</v>
      </c>
      <c r="B31" s="2">
        <v>2</v>
      </c>
      <c r="C31" s="21">
        <v>1840.1</v>
      </c>
      <c r="D31" s="19">
        <v>122.15</v>
      </c>
      <c r="E31" s="4">
        <v>85.5001</v>
      </c>
      <c r="F31" s="4">
        <v>3366.53</v>
      </c>
      <c r="G31" s="4">
        <v>2940.4</v>
      </c>
      <c r="H31" s="15">
        <v>338.11275537</v>
      </c>
      <c r="I31" s="17">
        <v>452.8755550704</v>
      </c>
      <c r="J31" s="4">
        <v>704.996383</v>
      </c>
      <c r="K31" s="9">
        <v>636.1628000000001</v>
      </c>
      <c r="L31" s="9">
        <v>14.43</v>
      </c>
      <c r="M31" s="32">
        <v>139.9028</v>
      </c>
      <c r="N31" s="8">
        <v>100.66</v>
      </c>
      <c r="O31">
        <v>295.67</v>
      </c>
      <c r="P31">
        <v>85.5</v>
      </c>
      <c r="Q31">
        <f>SUM(L31:P31)</f>
        <v>636.1628000000001</v>
      </c>
      <c r="R31">
        <v>410.5016</v>
      </c>
      <c r="S31" s="24">
        <v>871.5235700600118</v>
      </c>
      <c r="T31" s="30">
        <f t="shared" si="0"/>
        <v>720.3142306545998</v>
      </c>
      <c r="U31" s="30">
        <f>C31/T31*100</f>
        <v>255.45795455516304</v>
      </c>
      <c r="V31" s="31">
        <f t="shared" si="10"/>
        <v>5.648679065456157</v>
      </c>
      <c r="W31" s="31">
        <f t="shared" si="10"/>
        <v>54.76548978230768</v>
      </c>
      <c r="X31" s="31">
        <f t="shared" si="10"/>
        <v>39.40374461045162</v>
      </c>
      <c r="Y31" s="31">
        <f t="shared" si="10"/>
        <v>115.74116003350119</v>
      </c>
      <c r="Z31" s="31">
        <f t="shared" si="10"/>
        <v>33.469304233991785</v>
      </c>
      <c r="AA31" s="31">
        <f t="shared" si="10"/>
        <v>249.02837772570848</v>
      </c>
      <c r="AB31" s="25">
        <v>934.48</v>
      </c>
      <c r="AC31" s="25">
        <f>AB31/U31*100</f>
        <v>365.80579439275607</v>
      </c>
      <c r="AD31" s="25">
        <v>313.01</v>
      </c>
      <c r="AE31" s="25">
        <f t="shared" si="8"/>
        <v>122.52896980446512</v>
      </c>
      <c r="AF31" s="25">
        <f>AC31-AE31</f>
        <v>243.27682458829094</v>
      </c>
    </row>
    <row r="32" spans="1:32" ht="12.75">
      <c r="A32" s="3">
        <v>2002</v>
      </c>
      <c r="B32" s="2">
        <v>2</v>
      </c>
      <c r="C32" s="21">
        <v>2051.16</v>
      </c>
      <c r="D32" s="19">
        <v>120.95</v>
      </c>
      <c r="E32" s="4">
        <v>80.3</v>
      </c>
      <c r="F32" s="4">
        <v>3717.72</v>
      </c>
      <c r="G32" s="4">
        <v>3323.12</v>
      </c>
      <c r="H32" s="15">
        <v>329.32182373038006</v>
      </c>
      <c r="I32" s="17">
        <v>451.0640528501184</v>
      </c>
      <c r="J32" s="4">
        <v>807.51</v>
      </c>
      <c r="K32" s="9">
        <v>761.6247000000001</v>
      </c>
      <c r="L32" s="9">
        <v>19.69</v>
      </c>
      <c r="M32" s="32">
        <v>176.0447</v>
      </c>
      <c r="N32" s="8">
        <v>63.95</v>
      </c>
      <c r="O32">
        <v>391.21</v>
      </c>
      <c r="P32">
        <v>110.73</v>
      </c>
      <c r="Q32">
        <f>SUM(L32:P32)</f>
        <v>761.6247000000001</v>
      </c>
      <c r="R32">
        <v>403.1</v>
      </c>
      <c r="S32" s="24">
        <v>980.8436162870503</v>
      </c>
      <c r="T32" s="30">
        <f t="shared" si="0"/>
        <v>810.6672488612471</v>
      </c>
      <c r="U32" s="30">
        <f>C32/T32*100</f>
        <v>253.02119986730514</v>
      </c>
      <c r="V32" s="31">
        <f t="shared" si="10"/>
        <v>7.781956614831587</v>
      </c>
      <c r="W32" s="31">
        <f t="shared" si="10"/>
        <v>69.57705523976851</v>
      </c>
      <c r="X32" s="31">
        <f t="shared" si="10"/>
        <v>25.274561986718126</v>
      </c>
      <c r="Y32" s="31">
        <f t="shared" si="10"/>
        <v>154.61550265557463</v>
      </c>
      <c r="Z32" s="31">
        <f t="shared" si="10"/>
        <v>43.76313133368723</v>
      </c>
      <c r="AA32" s="31">
        <f t="shared" si="10"/>
        <v>301.0122078305801</v>
      </c>
      <c r="AB32" s="25">
        <v>1055.17</v>
      </c>
      <c r="AC32" s="25">
        <f>AB32/U32*100</f>
        <v>417.0282966618509</v>
      </c>
      <c r="AD32" s="25">
        <v>365.88</v>
      </c>
      <c r="AE32" s="25">
        <f t="shared" si="8"/>
        <v>144.60448381079638</v>
      </c>
      <c r="AF32" s="25">
        <f>AC32-AE32</f>
        <v>272.42381285105455</v>
      </c>
    </row>
    <row r="33" spans="1:32" ht="12.75">
      <c r="A33" s="3">
        <v>2003</v>
      </c>
      <c r="B33" s="2">
        <v>2</v>
      </c>
      <c r="C33" s="21">
        <v>2447.66</v>
      </c>
      <c r="D33" s="19">
        <v>115.28</v>
      </c>
      <c r="E33" s="4">
        <v>82.2819</v>
      </c>
      <c r="F33" s="4">
        <v>4370.76</v>
      </c>
      <c r="G33" s="4">
        <v>4049.61</v>
      </c>
      <c r="H33" s="15">
        <v>320.60994420541664</v>
      </c>
      <c r="I33" s="17">
        <v>455.57469337861954</v>
      </c>
      <c r="J33" s="4">
        <v>1039.39396</v>
      </c>
      <c r="K33" s="9">
        <v>1028.8953000000001</v>
      </c>
      <c r="L33" s="9">
        <v>14.43</v>
      </c>
      <c r="M33" s="32">
        <v>312.5653</v>
      </c>
      <c r="N33" s="8">
        <v>60.48</v>
      </c>
      <c r="O33">
        <v>482.48</v>
      </c>
      <c r="P33">
        <v>158.94</v>
      </c>
      <c r="Q33">
        <f>SUM(L33:P33)</f>
        <v>1028.8953000000001</v>
      </c>
      <c r="R33">
        <v>419.7</v>
      </c>
      <c r="S33" s="24">
        <v>1125.83182465171</v>
      </c>
      <c r="T33" s="30">
        <f t="shared" si="0"/>
        <v>930.5000030746382</v>
      </c>
      <c r="U33" s="30">
        <f>C33/T33*100</f>
        <v>263.0478228814864</v>
      </c>
      <c r="V33" s="31">
        <f t="shared" si="10"/>
        <v>5.485694518179416</v>
      </c>
      <c r="W33" s="31">
        <f t="shared" si="10"/>
        <v>118.82451509238423</v>
      </c>
      <c r="X33" s="31">
        <f t="shared" si="10"/>
        <v>22.992016941059674</v>
      </c>
      <c r="Y33" s="31">
        <f t="shared" si="10"/>
        <v>183.4191192745118</v>
      </c>
      <c r="Z33" s="31">
        <f t="shared" si="10"/>
        <v>60.42247309213003</v>
      </c>
      <c r="AA33" s="31">
        <f t="shared" si="10"/>
        <v>391.1438189182652</v>
      </c>
      <c r="AB33" s="25">
        <v>1320.47</v>
      </c>
      <c r="AC33" s="25">
        <f>AB33/U33*100</f>
        <v>501.98856828970014</v>
      </c>
      <c r="AD33" s="25">
        <v>440.2</v>
      </c>
      <c r="AE33" s="25">
        <f t="shared" si="8"/>
        <v>167.34599632034502</v>
      </c>
      <c r="AF33" s="25">
        <f>AC33-AE33</f>
        <v>334.6425719693551</v>
      </c>
    </row>
    <row r="34" spans="1:11" ht="12.75">
      <c r="A34" s="3"/>
      <c r="B34" s="3"/>
      <c r="C34" s="3"/>
      <c r="D34" s="3"/>
      <c r="E34" s="3"/>
      <c r="F34" s="3"/>
      <c r="G34" s="3"/>
      <c r="H34" s="3"/>
      <c r="I34" s="6"/>
      <c r="J34" s="4"/>
      <c r="K34" s="4"/>
    </row>
    <row r="35" spans="1:11" ht="12.75">
      <c r="A35" s="3" t="s">
        <v>21</v>
      </c>
      <c r="B35" s="6" t="s">
        <v>22</v>
      </c>
      <c r="C35" s="3"/>
      <c r="D35" s="3"/>
      <c r="E35" s="3"/>
      <c r="F35" s="3"/>
      <c r="G35" s="3"/>
      <c r="H35" s="3"/>
      <c r="I35" s="3"/>
      <c r="J35" s="4"/>
      <c r="K35" s="4"/>
    </row>
    <row r="36" spans="1:11" ht="12.75">
      <c r="A36" s="3"/>
      <c r="B36" s="6" t="s">
        <v>23</v>
      </c>
      <c r="C36" s="3"/>
      <c r="D36" s="3"/>
      <c r="E36" s="3"/>
      <c r="F36" s="3"/>
      <c r="G36" s="3"/>
      <c r="H36" s="3"/>
      <c r="I36" s="7"/>
      <c r="J36" s="4"/>
      <c r="K36" s="4"/>
    </row>
    <row r="37" spans="1:9" ht="12.75">
      <c r="A37" s="3"/>
      <c r="B37" s="6" t="s">
        <v>24</v>
      </c>
      <c r="C37" s="3"/>
      <c r="D37" s="3"/>
      <c r="E37" s="3"/>
      <c r="F37" s="3"/>
      <c r="G37" s="3"/>
      <c r="H37" s="3"/>
      <c r="I37" s="3"/>
    </row>
    <row r="38" spans="1:17" ht="12.75">
      <c r="A38" s="3"/>
      <c r="B38" s="6" t="s">
        <v>72</v>
      </c>
      <c r="C38" s="3"/>
      <c r="D38" s="3"/>
      <c r="E38" s="3"/>
      <c r="F38" s="3"/>
      <c r="G38" s="3"/>
      <c r="H38" s="3"/>
      <c r="J38" s="3"/>
      <c r="K38" s="3"/>
      <c r="L38" s="8"/>
      <c r="M38" s="8"/>
      <c r="N38" s="8"/>
      <c r="O38" s="8"/>
      <c r="P38" s="8"/>
      <c r="Q38" s="3"/>
    </row>
    <row r="39" spans="1:17" ht="12.75">
      <c r="A39" s="3"/>
      <c r="B39" s="6" t="s">
        <v>73</v>
      </c>
      <c r="C39" s="3"/>
      <c r="D39" s="3"/>
      <c r="E39" s="3"/>
      <c r="F39" s="3"/>
      <c r="G39" s="3"/>
      <c r="H39" s="3"/>
      <c r="J39" s="3"/>
      <c r="K39" s="3"/>
      <c r="L39" s="8"/>
      <c r="M39" s="8"/>
      <c r="N39" s="8"/>
      <c r="O39" s="8"/>
      <c r="P39" s="8"/>
      <c r="Q39" s="3"/>
    </row>
    <row r="40" spans="1:17" ht="12.75">
      <c r="A40" s="3"/>
      <c r="B40" s="6" t="s">
        <v>78</v>
      </c>
      <c r="C40" s="3"/>
      <c r="D40" s="3"/>
      <c r="E40" s="3"/>
      <c r="F40" s="3"/>
      <c r="G40" s="3"/>
      <c r="H40" s="3"/>
      <c r="I40" s="3"/>
      <c r="J40" s="3"/>
      <c r="K40" s="3"/>
      <c r="L40" s="8"/>
      <c r="M40" s="8"/>
      <c r="N40" s="8"/>
      <c r="O40" s="8"/>
      <c r="P40" s="8"/>
      <c r="Q40" s="3"/>
    </row>
    <row r="41" spans="1:17" ht="12.75">
      <c r="A41" s="3"/>
      <c r="B41" s="6" t="s">
        <v>26</v>
      </c>
      <c r="C41" s="3"/>
      <c r="D41" s="3"/>
      <c r="E41" s="3"/>
      <c r="F41" s="3"/>
      <c r="G41" s="3"/>
      <c r="H41" s="3"/>
      <c r="I41" s="3"/>
      <c r="J41" s="3"/>
      <c r="K41" s="3"/>
      <c r="L41" s="8"/>
      <c r="M41" s="8"/>
      <c r="N41" s="8"/>
      <c r="O41" s="8"/>
      <c r="P41" s="8"/>
      <c r="Q41" s="3"/>
    </row>
    <row r="42" spans="1:17" ht="12.75">
      <c r="A42" s="3"/>
      <c r="B42" s="6"/>
      <c r="C42" s="3"/>
      <c r="D42" s="3"/>
      <c r="E42" s="3"/>
      <c r="F42" s="3"/>
      <c r="G42" s="3"/>
      <c r="H42" s="3"/>
      <c r="I42" s="3"/>
      <c r="J42" s="3"/>
      <c r="K42" s="3"/>
      <c r="L42" s="8"/>
      <c r="M42" s="8"/>
      <c r="N42" s="8"/>
      <c r="O42" s="8"/>
      <c r="P42" s="8"/>
      <c r="Q42" s="3"/>
    </row>
    <row r="43" spans="1:17" ht="12.75">
      <c r="A43" s="3" t="s">
        <v>74</v>
      </c>
      <c r="B43" s="6" t="s">
        <v>75</v>
      </c>
      <c r="C43" s="3"/>
      <c r="D43" s="3"/>
      <c r="E43" s="3"/>
      <c r="F43" s="3"/>
      <c r="G43" s="3"/>
      <c r="H43" s="3"/>
      <c r="I43" s="3"/>
      <c r="J43" s="3"/>
      <c r="K43" s="3"/>
      <c r="L43" s="8"/>
      <c r="M43" s="8"/>
      <c r="N43" s="8"/>
      <c r="O43" s="8"/>
      <c r="P43" s="8"/>
      <c r="Q43" s="3"/>
    </row>
    <row r="44" spans="1:17" ht="12.75">
      <c r="A44" s="3"/>
      <c r="B44" s="6" t="s">
        <v>76</v>
      </c>
      <c r="C44" s="3"/>
      <c r="D44" s="3"/>
      <c r="E44" s="3"/>
      <c r="F44" s="3"/>
      <c r="G44" s="3"/>
      <c r="H44" s="3"/>
      <c r="I44" s="3"/>
      <c r="J44" s="3"/>
      <c r="K44" s="3"/>
      <c r="L44" s="8"/>
      <c r="M44" s="8"/>
      <c r="N44" s="8"/>
      <c r="O44" s="8"/>
      <c r="P44" s="8"/>
      <c r="Q44" s="3"/>
    </row>
    <row r="45" spans="1:17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8"/>
      <c r="M45" s="8"/>
      <c r="N45" s="8"/>
      <c r="O45" s="8"/>
      <c r="P45" s="8"/>
      <c r="Q45" s="3"/>
    </row>
    <row r="46" spans="1:17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8"/>
      <c r="M46" s="8"/>
      <c r="N46" s="8"/>
      <c r="O46" s="8"/>
      <c r="P46" s="8"/>
      <c r="Q46" s="3"/>
    </row>
    <row r="47" spans="1:17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8"/>
      <c r="M47" s="8"/>
      <c r="N47" s="8"/>
      <c r="O47" s="8"/>
      <c r="P47" s="8"/>
      <c r="Q47" s="3"/>
    </row>
    <row r="48" spans="1:15" ht="12.75">
      <c r="A48" s="3"/>
      <c r="B48" s="3"/>
      <c r="C48" s="3"/>
      <c r="D48" s="3"/>
      <c r="E48" s="3"/>
      <c r="F48" s="3"/>
      <c r="G48" s="3"/>
      <c r="H48" s="3"/>
      <c r="I48" s="3"/>
      <c r="J48" s="5"/>
      <c r="K48" s="5"/>
      <c r="L48" s="4"/>
      <c r="M48" s="4"/>
      <c r="N48" s="4"/>
      <c r="O48" s="4"/>
    </row>
    <row r="49" spans="1:15" ht="12.75">
      <c r="A49" s="3"/>
      <c r="B49" s="3"/>
      <c r="C49" s="3"/>
      <c r="D49" s="3"/>
      <c r="E49" s="3"/>
      <c r="F49" s="3"/>
      <c r="G49" s="3"/>
      <c r="H49" s="3"/>
      <c r="I49" s="3"/>
      <c r="J49" s="5"/>
      <c r="K49" s="5"/>
      <c r="L49" s="4"/>
      <c r="M49" s="4"/>
      <c r="N49" s="4"/>
      <c r="O49" s="4"/>
    </row>
    <row r="50" spans="1:16" ht="12.75">
      <c r="A50" s="3"/>
      <c r="B50" s="6"/>
      <c r="C50" s="3"/>
      <c r="D50" s="3"/>
      <c r="E50" s="3"/>
      <c r="F50" s="3"/>
      <c r="G50" s="3"/>
      <c r="H50" s="3"/>
      <c r="I50" s="6"/>
      <c r="J50" s="5"/>
      <c r="K50" s="5"/>
      <c r="L50" s="4"/>
      <c r="M50" s="4"/>
      <c r="N50" s="4"/>
      <c r="O50" s="4"/>
      <c r="P50" s="6"/>
    </row>
    <row r="51" spans="1:15" ht="12.75">
      <c r="A51" s="3"/>
      <c r="B51" s="6"/>
      <c r="C51" s="3"/>
      <c r="D51" s="3"/>
      <c r="E51" s="3"/>
      <c r="F51" s="3"/>
      <c r="G51" s="3"/>
      <c r="H51" s="3"/>
      <c r="I51" s="6"/>
      <c r="J51" s="5"/>
      <c r="K51" s="5"/>
      <c r="L51" s="4"/>
      <c r="M51" s="4"/>
      <c r="N51" s="4"/>
      <c r="O51" s="4"/>
    </row>
    <row r="52" spans="1:15" ht="12.75">
      <c r="A52" s="3"/>
      <c r="B52" s="6"/>
      <c r="C52" s="3"/>
      <c r="D52" s="3"/>
      <c r="E52" s="3"/>
      <c r="F52" s="3"/>
      <c r="G52" s="3"/>
      <c r="H52" s="3"/>
      <c r="I52" s="6"/>
      <c r="J52" s="5"/>
      <c r="K52" s="5"/>
      <c r="L52" s="4"/>
      <c r="M52" s="4"/>
      <c r="N52" s="4"/>
      <c r="O52" s="4"/>
    </row>
    <row r="53" spans="1:15" ht="12.75">
      <c r="A53" s="3"/>
      <c r="B53" s="3"/>
      <c r="C53" s="3"/>
      <c r="D53" s="3"/>
      <c r="E53" s="3"/>
      <c r="F53" s="3"/>
      <c r="G53" s="3"/>
      <c r="H53" s="3"/>
      <c r="I53" s="3"/>
      <c r="J53" s="5"/>
      <c r="K53" s="5"/>
      <c r="L53" s="4"/>
      <c r="M53" s="4"/>
      <c r="N53" s="4"/>
      <c r="O53" s="4"/>
    </row>
    <row r="54" spans="1:15" ht="12.75">
      <c r="A54" s="3"/>
      <c r="B54" s="3"/>
      <c r="C54" s="3"/>
      <c r="D54" s="3"/>
      <c r="E54" s="3"/>
      <c r="F54" s="3"/>
      <c r="G54" s="3"/>
      <c r="H54" s="3"/>
      <c r="I54" s="3"/>
      <c r="J54" s="5"/>
      <c r="K54" s="5"/>
      <c r="L54" s="4"/>
      <c r="M54" s="4"/>
      <c r="N54" s="4"/>
      <c r="O54" s="4"/>
    </row>
    <row r="55" spans="1:15" ht="12.75">
      <c r="A55" s="3"/>
      <c r="B55" s="3"/>
      <c r="C55" s="3"/>
      <c r="D55" s="3"/>
      <c r="E55" s="3"/>
      <c r="F55" s="3"/>
      <c r="G55" s="3"/>
      <c r="H55" s="3"/>
      <c r="I55" s="3"/>
      <c r="J55" s="5"/>
      <c r="K55" s="5"/>
      <c r="L55" s="4"/>
      <c r="M55" s="4"/>
      <c r="N55" s="4"/>
      <c r="O55" s="4"/>
    </row>
    <row r="56" spans="1:15" ht="12.75">
      <c r="A56" s="3"/>
      <c r="B56" s="3"/>
      <c r="C56" s="3"/>
      <c r="D56" s="3"/>
      <c r="E56" s="3"/>
      <c r="F56" s="3"/>
      <c r="G56" s="3"/>
      <c r="H56" s="3"/>
      <c r="I56" s="3"/>
      <c r="J56" s="5"/>
      <c r="K56" s="5"/>
      <c r="L56" s="4"/>
      <c r="M56" s="4"/>
      <c r="N56" s="4"/>
      <c r="O56" s="4"/>
    </row>
    <row r="57" spans="1:15" ht="12.75">
      <c r="A57" s="3"/>
      <c r="B57" s="3"/>
      <c r="C57" s="3"/>
      <c r="D57" s="3"/>
      <c r="E57" s="3"/>
      <c r="F57" s="3"/>
      <c r="G57" s="3"/>
      <c r="H57" s="3"/>
      <c r="I57" s="3"/>
      <c r="J57" s="5"/>
      <c r="K57" s="5"/>
      <c r="L57" s="4"/>
      <c r="M57" s="4"/>
      <c r="N57" s="4"/>
      <c r="O57" s="4"/>
    </row>
    <row r="58" spans="1:15" ht="12.75">
      <c r="A58" s="3"/>
      <c r="B58" s="3"/>
      <c r="C58" s="3"/>
      <c r="D58" s="3"/>
      <c r="E58" s="3"/>
      <c r="F58" s="3"/>
      <c r="G58" s="3"/>
      <c r="H58" s="3"/>
      <c r="I58" s="3"/>
      <c r="J58" s="5"/>
      <c r="K58" s="5"/>
      <c r="L58" s="4"/>
      <c r="M58" s="4"/>
      <c r="N58" s="4"/>
      <c r="O58" s="4"/>
    </row>
    <row r="59" spans="1:15" ht="12.75">
      <c r="A59" s="3"/>
      <c r="B59" s="3"/>
      <c r="C59" s="3"/>
      <c r="D59" s="3"/>
      <c r="E59" s="3"/>
      <c r="F59" s="3"/>
      <c r="G59" s="3"/>
      <c r="H59" s="3"/>
      <c r="I59" s="3"/>
      <c r="J59" s="5"/>
      <c r="K59" s="5"/>
      <c r="L59" s="4"/>
      <c r="M59" s="4"/>
      <c r="N59" s="4"/>
      <c r="O59" s="4"/>
    </row>
    <row r="60" spans="1:15" ht="12.75">
      <c r="A60" s="3"/>
      <c r="B60" s="3"/>
      <c r="C60" s="3"/>
      <c r="D60" s="3"/>
      <c r="E60" s="3"/>
      <c r="F60" s="3"/>
      <c r="G60" s="3"/>
      <c r="H60" s="3"/>
      <c r="I60" s="3"/>
      <c r="J60" s="5"/>
      <c r="K60" s="5"/>
      <c r="L60" s="4"/>
      <c r="M60" s="4"/>
      <c r="N60" s="4"/>
      <c r="O60" s="4"/>
    </row>
  </sheetData>
  <printOptions/>
  <pageMargins left="0.75" right="0.75" top="1" bottom="1" header="0.5" footer="0.5"/>
  <pageSetup horizontalDpi="300" verticalDpi="300" orientation="landscape" paperSize="9" scale="6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59"/>
  <sheetViews>
    <sheetView workbookViewId="0" topLeftCell="A1">
      <selection activeCell="E27" sqref="E27:E28"/>
    </sheetView>
  </sheetViews>
  <sheetFormatPr defaultColWidth="9.140625" defaultRowHeight="12.75"/>
  <cols>
    <col min="1" max="1" width="9.00390625" style="0" customWidth="1"/>
    <col min="2" max="2" width="6.421875" style="0" customWidth="1"/>
    <col min="4" max="4" width="14.421875" style="0" customWidth="1"/>
    <col min="5" max="5" width="17.140625" style="0" customWidth="1"/>
    <col min="6" max="6" width="11.421875" style="0" customWidth="1"/>
    <col min="7" max="7" width="15.28125" style="0" customWidth="1"/>
    <col min="8" max="8" width="10.00390625" style="0" customWidth="1"/>
    <col min="9" max="9" width="12.140625" style="0" customWidth="1"/>
    <col min="10" max="10" width="10.140625" style="0" customWidth="1"/>
    <col min="11" max="11" width="9.7109375" style="0" customWidth="1"/>
    <col min="12" max="12" width="9.00390625" style="0" customWidth="1"/>
    <col min="13" max="13" width="10.28125" style="0" customWidth="1"/>
    <col min="14" max="14" width="11.57421875" style="0" customWidth="1"/>
    <col min="15" max="15" width="11.00390625" style="0" customWidth="1"/>
    <col min="18" max="18" width="9.28125" style="0" bestFit="1" customWidth="1"/>
    <col min="19" max="19" width="19.140625" style="0" bestFit="1" customWidth="1"/>
    <col min="20" max="21" width="11.7109375" style="0" bestFit="1" customWidth="1"/>
    <col min="22" max="22" width="11.140625" style="0" bestFit="1" customWidth="1"/>
    <col min="23" max="23" width="12.28125" style="0" bestFit="1" customWidth="1"/>
    <col min="24" max="24" width="15.421875" style="0" bestFit="1" customWidth="1"/>
    <col min="25" max="25" width="13.57421875" style="0" bestFit="1" customWidth="1"/>
  </cols>
  <sheetData>
    <row r="1" ht="12.75">
      <c r="F1" s="1" t="s">
        <v>0</v>
      </c>
    </row>
    <row r="2" spans="6:10" ht="12.75">
      <c r="F2" s="1" t="s">
        <v>1</v>
      </c>
      <c r="H2" s="1"/>
      <c r="I2" s="1"/>
      <c r="J2" s="1"/>
    </row>
    <row r="3" spans="1:49" ht="12.75">
      <c r="A3" s="1"/>
      <c r="B3" s="1"/>
      <c r="C3" s="1"/>
      <c r="D3" s="1"/>
      <c r="E3" s="1"/>
      <c r="F3" s="1"/>
      <c r="G3" s="1"/>
      <c r="J3" s="1"/>
      <c r="K3" s="1"/>
      <c r="AW3" t="s">
        <v>41</v>
      </c>
    </row>
    <row r="4" spans="1:49" ht="12.75">
      <c r="A4" s="1"/>
      <c r="B4" s="1"/>
      <c r="C4" s="1"/>
      <c r="D4" s="1"/>
      <c r="E4" s="1"/>
      <c r="F4" s="7" t="s">
        <v>2</v>
      </c>
      <c r="G4" s="7"/>
      <c r="K4" s="1"/>
      <c r="L4" s="1"/>
      <c r="M4" s="1"/>
      <c r="Z4" t="s">
        <v>52</v>
      </c>
      <c r="AB4" t="s">
        <v>67</v>
      </c>
      <c r="AC4" t="s">
        <v>70</v>
      </c>
      <c r="AL4" t="s">
        <v>64</v>
      </c>
      <c r="AO4" t="s">
        <v>53</v>
      </c>
      <c r="AQ4" t="s">
        <v>54</v>
      </c>
      <c r="AW4" t="s">
        <v>40</v>
      </c>
    </row>
    <row r="5" spans="1:43" ht="12.75">
      <c r="A5" s="2" t="s">
        <v>3</v>
      </c>
      <c r="B5" t="s">
        <v>27</v>
      </c>
      <c r="C5" s="2" t="s">
        <v>4</v>
      </c>
      <c r="D5" s="2" t="s">
        <v>5</v>
      </c>
      <c r="E5" s="2" t="s">
        <v>6</v>
      </c>
      <c r="F5" s="2" t="s">
        <v>7</v>
      </c>
      <c r="G5" s="2" t="s">
        <v>8</v>
      </c>
      <c r="H5" s="2" t="s">
        <v>9</v>
      </c>
      <c r="I5" s="2" t="s">
        <v>25</v>
      </c>
      <c r="J5" s="2" t="s">
        <v>10</v>
      </c>
      <c r="K5" s="2" t="s">
        <v>11</v>
      </c>
      <c r="L5" s="2" t="s">
        <v>12</v>
      </c>
      <c r="M5" s="2" t="s">
        <v>13</v>
      </c>
      <c r="N5" s="1" t="s">
        <v>14</v>
      </c>
      <c r="P5" t="s">
        <v>38</v>
      </c>
      <c r="R5" s="26" t="s">
        <v>43</v>
      </c>
      <c r="S5" s="26" t="s">
        <v>44</v>
      </c>
      <c r="T5" s="27" t="s">
        <v>45</v>
      </c>
      <c r="U5" s="28" t="s">
        <v>46</v>
      </c>
      <c r="V5" s="28" t="s">
        <v>47</v>
      </c>
      <c r="W5" s="28" t="s">
        <v>48</v>
      </c>
      <c r="X5" s="29" t="s">
        <v>49</v>
      </c>
      <c r="Y5" s="29" t="s">
        <v>50</v>
      </c>
      <c r="Z5" t="s">
        <v>65</v>
      </c>
      <c r="AA5" t="s">
        <v>66</v>
      </c>
      <c r="AB5" t="s">
        <v>68</v>
      </c>
      <c r="AC5" t="s">
        <v>69</v>
      </c>
      <c r="AD5" t="s">
        <v>71</v>
      </c>
      <c r="AJ5" t="s">
        <v>55</v>
      </c>
      <c r="AK5" t="s">
        <v>56</v>
      </c>
      <c r="AL5" t="s">
        <v>57</v>
      </c>
      <c r="AM5" t="s">
        <v>58</v>
      </c>
      <c r="AN5" t="s">
        <v>59</v>
      </c>
      <c r="AO5" t="s">
        <v>60</v>
      </c>
      <c r="AP5" t="s">
        <v>61</v>
      </c>
      <c r="AQ5" t="s">
        <v>62</v>
      </c>
    </row>
    <row r="6" spans="1:25" ht="12.75">
      <c r="A6" s="2"/>
      <c r="C6" s="2" t="s">
        <v>15</v>
      </c>
      <c r="D6" s="11" t="s">
        <v>16</v>
      </c>
      <c r="E6" s="10" t="s">
        <v>17</v>
      </c>
      <c r="F6" s="10" t="s">
        <v>18</v>
      </c>
      <c r="G6" s="10" t="s">
        <v>18</v>
      </c>
      <c r="H6" s="2" t="s">
        <v>19</v>
      </c>
      <c r="I6" s="2" t="s">
        <v>20</v>
      </c>
      <c r="R6" s="26"/>
      <c r="S6" s="26" t="s">
        <v>51</v>
      </c>
      <c r="T6" s="27"/>
      <c r="U6" s="27"/>
      <c r="V6" s="27"/>
      <c r="W6" s="27"/>
      <c r="X6" s="27"/>
      <c r="Y6" s="27"/>
    </row>
    <row r="7" spans="1:25" ht="12.75">
      <c r="A7" s="2" t="s">
        <v>3</v>
      </c>
      <c r="B7" t="s">
        <v>27</v>
      </c>
      <c r="C7" s="2" t="s">
        <v>28</v>
      </c>
      <c r="D7" s="2" t="s">
        <v>29</v>
      </c>
      <c r="E7" s="2" t="s">
        <v>30</v>
      </c>
      <c r="F7" s="2" t="s">
        <v>7</v>
      </c>
      <c r="G7" s="2" t="s">
        <v>8</v>
      </c>
      <c r="H7" s="2" t="s">
        <v>9</v>
      </c>
      <c r="I7" s="2" t="s">
        <v>9</v>
      </c>
      <c r="J7" s="2" t="s">
        <v>31</v>
      </c>
      <c r="K7" s="2" t="s">
        <v>32</v>
      </c>
      <c r="L7" s="2" t="s">
        <v>33</v>
      </c>
      <c r="M7" s="2" t="s">
        <v>34</v>
      </c>
      <c r="N7" s="1" t="s">
        <v>35</v>
      </c>
      <c r="O7" s="22" t="s">
        <v>36</v>
      </c>
      <c r="P7" t="s">
        <v>39</v>
      </c>
      <c r="Q7" s="23" t="s">
        <v>42</v>
      </c>
      <c r="R7" s="26"/>
      <c r="S7" s="26"/>
      <c r="T7" s="27"/>
      <c r="U7" s="27"/>
      <c r="V7" s="27"/>
      <c r="W7" s="27"/>
      <c r="X7" s="27"/>
      <c r="Y7" s="27"/>
    </row>
    <row r="8" spans="1:36" ht="12.75">
      <c r="A8" s="12">
        <v>1978</v>
      </c>
      <c r="B8" s="2">
        <v>2</v>
      </c>
      <c r="C8" s="13">
        <v>82.65</v>
      </c>
      <c r="D8" s="19">
        <v>121.31</v>
      </c>
      <c r="E8" s="20">
        <v>157.9</v>
      </c>
      <c r="F8" s="14">
        <v>100</v>
      </c>
      <c r="G8" s="16">
        <v>100</v>
      </c>
      <c r="H8" s="2"/>
      <c r="I8" s="2"/>
      <c r="J8" s="2"/>
      <c r="K8" s="2"/>
      <c r="L8" s="2"/>
      <c r="M8" s="2"/>
      <c r="N8" s="1"/>
      <c r="O8" s="2"/>
      <c r="P8">
        <v>366.7</v>
      </c>
      <c r="Q8" s="24">
        <v>100</v>
      </c>
      <c r="R8" s="30">
        <f>C$8/100*Q8</f>
        <v>82.65</v>
      </c>
      <c r="S8" s="30">
        <f>C8/R8*100</f>
        <v>100</v>
      </c>
      <c r="T8" s="31"/>
      <c r="U8" s="27"/>
      <c r="V8" s="27"/>
      <c r="W8" s="27"/>
      <c r="X8" s="27"/>
      <c r="Y8" s="27"/>
      <c r="Z8">
        <v>26.4</v>
      </c>
      <c r="AA8" s="25">
        <f>Z8/S8*100</f>
        <v>26.400000000000002</v>
      </c>
      <c r="AB8" s="25"/>
      <c r="AC8" s="25"/>
      <c r="AD8" s="25"/>
      <c r="AE8" s="25"/>
      <c r="AF8" s="25"/>
      <c r="AG8" s="25"/>
      <c r="AH8" s="25"/>
      <c r="AI8" s="25"/>
      <c r="AJ8">
        <v>74.73</v>
      </c>
    </row>
    <row r="9" spans="1:36" ht="12.75">
      <c r="A9" s="12">
        <v>1979</v>
      </c>
      <c r="B9" s="2">
        <v>2</v>
      </c>
      <c r="C9" s="21">
        <v>93</v>
      </c>
      <c r="D9" s="19">
        <v>121.85</v>
      </c>
      <c r="E9" s="20">
        <v>175.51</v>
      </c>
      <c r="F9" s="14">
        <v>101.1</v>
      </c>
      <c r="G9" s="16">
        <v>101</v>
      </c>
      <c r="H9" s="2"/>
      <c r="I9" s="2"/>
      <c r="J9" s="2"/>
      <c r="K9" s="2"/>
      <c r="L9" s="2"/>
      <c r="M9" s="2"/>
      <c r="N9" s="1"/>
      <c r="O9" s="2"/>
      <c r="P9">
        <v>380.54</v>
      </c>
      <c r="Q9" s="24">
        <v>107.6</v>
      </c>
      <c r="R9" s="30">
        <f aca="true" t="shared" si="0" ref="R9:R28">C$8/100*Q9</f>
        <v>88.9314</v>
      </c>
      <c r="S9" s="30">
        <f aca="true" t="shared" si="1" ref="S9:S28">C9/R9*100</f>
        <v>104.57498701246128</v>
      </c>
      <c r="T9" s="31"/>
      <c r="U9" s="27"/>
      <c r="V9" s="27"/>
      <c r="W9" s="27"/>
      <c r="X9" s="27"/>
      <c r="Y9" s="27"/>
      <c r="Z9">
        <v>33.27</v>
      </c>
      <c r="AA9" s="25">
        <f aca="true" t="shared" si="2" ref="AA9:AA28">Z9/S9*100</f>
        <v>31.81449116129033</v>
      </c>
      <c r="AB9" s="25"/>
      <c r="AC9" s="25"/>
      <c r="AD9" s="25"/>
      <c r="AE9" s="25"/>
      <c r="AF9" s="25"/>
      <c r="AG9" s="25"/>
      <c r="AH9" s="25"/>
      <c r="AI9" s="25"/>
      <c r="AJ9">
        <v>84.63</v>
      </c>
    </row>
    <row r="10" spans="1:42" ht="12.75">
      <c r="A10" s="12">
        <v>1980</v>
      </c>
      <c r="B10" s="2">
        <v>2</v>
      </c>
      <c r="C10" s="21">
        <v>103.52</v>
      </c>
      <c r="D10" s="19">
        <v>127.3</v>
      </c>
      <c r="E10" s="20">
        <v>195.94</v>
      </c>
      <c r="F10" s="14">
        <v>106.7</v>
      </c>
      <c r="G10" s="16">
        <v>106.1</v>
      </c>
      <c r="H10" s="2"/>
      <c r="I10" s="2"/>
      <c r="J10" s="2"/>
      <c r="K10" s="2"/>
      <c r="L10" s="2"/>
      <c r="M10" s="2"/>
      <c r="N10" s="1"/>
      <c r="O10" s="2"/>
      <c r="P10">
        <v>394.79</v>
      </c>
      <c r="Q10" s="24">
        <v>116</v>
      </c>
      <c r="R10" s="30">
        <f t="shared" si="0"/>
        <v>95.874</v>
      </c>
      <c r="S10" s="30">
        <f t="shared" si="1"/>
        <v>107.97505058722908</v>
      </c>
      <c r="T10" s="31"/>
      <c r="U10" s="27"/>
      <c r="V10" s="27"/>
      <c r="W10" s="27"/>
      <c r="X10" s="27"/>
      <c r="Y10" s="27"/>
      <c r="Z10">
        <v>35.66</v>
      </c>
      <c r="AA10" s="25">
        <f t="shared" si="2"/>
        <v>33.02614799072642</v>
      </c>
      <c r="AB10" s="25"/>
      <c r="AC10" s="25"/>
      <c r="AD10" s="25"/>
      <c r="AE10" s="25"/>
      <c r="AF10" s="25"/>
      <c r="AG10" s="25"/>
      <c r="AH10" s="25"/>
      <c r="AI10" s="25"/>
      <c r="AJ10">
        <v>93.1</v>
      </c>
      <c r="AP10">
        <v>103.52</v>
      </c>
    </row>
    <row r="11" spans="1:36" ht="12.75">
      <c r="A11" s="12">
        <v>1981</v>
      </c>
      <c r="B11" s="2">
        <v>2</v>
      </c>
      <c r="C11" s="21">
        <v>107.96</v>
      </c>
      <c r="D11" s="19">
        <v>134.76</v>
      </c>
      <c r="E11" s="20">
        <v>205.86</v>
      </c>
      <c r="F11" s="14">
        <v>108.3</v>
      </c>
      <c r="G11" s="16">
        <v>107.5</v>
      </c>
      <c r="H11" s="2"/>
      <c r="I11" s="2"/>
      <c r="J11" s="2"/>
      <c r="K11" s="2"/>
      <c r="L11" s="2"/>
      <c r="M11" s="2"/>
      <c r="N11" s="1"/>
      <c r="O11" s="2"/>
      <c r="P11">
        <v>413.2</v>
      </c>
      <c r="Q11" s="24">
        <v>122.1</v>
      </c>
      <c r="R11" s="30">
        <f t="shared" si="0"/>
        <v>100.91565</v>
      </c>
      <c r="S11" s="30">
        <f t="shared" si="1"/>
        <v>106.98043365919953</v>
      </c>
      <c r="T11" s="31"/>
      <c r="U11" s="27"/>
      <c r="V11" s="27"/>
      <c r="W11" s="27"/>
      <c r="X11" s="27"/>
      <c r="Y11" s="27"/>
      <c r="Z11">
        <v>25.06</v>
      </c>
      <c r="AA11" s="25">
        <f t="shared" si="2"/>
        <v>23.42484428492034</v>
      </c>
      <c r="AB11" s="25"/>
      <c r="AC11" s="25"/>
      <c r="AD11" s="25"/>
      <c r="AE11" s="25"/>
      <c r="AF11" s="25"/>
      <c r="AG11" s="25"/>
      <c r="AH11" s="25"/>
      <c r="AI11" s="25"/>
      <c r="AJ11">
        <v>96</v>
      </c>
    </row>
    <row r="12" spans="1:36" ht="12.75">
      <c r="A12" s="12">
        <v>1982</v>
      </c>
      <c r="B12" s="2">
        <v>2</v>
      </c>
      <c r="C12" s="21">
        <v>114.1</v>
      </c>
      <c r="D12" s="19">
        <v>141.96</v>
      </c>
      <c r="E12" s="20">
        <v>218.41</v>
      </c>
      <c r="F12" s="14">
        <v>108.8</v>
      </c>
      <c r="G12" s="16">
        <v>108</v>
      </c>
      <c r="H12" s="2"/>
      <c r="I12" s="2"/>
      <c r="J12" s="2"/>
      <c r="K12" s="2"/>
      <c r="L12" s="2"/>
      <c r="M12" s="2"/>
      <c r="N12" s="1"/>
      <c r="O12" s="2"/>
      <c r="P12">
        <v>420.52</v>
      </c>
      <c r="Q12" s="24">
        <v>133.1</v>
      </c>
      <c r="R12" s="30">
        <f t="shared" si="0"/>
        <v>110.00715</v>
      </c>
      <c r="S12" s="30">
        <f t="shared" si="1"/>
        <v>103.7205308927647</v>
      </c>
      <c r="T12" s="31"/>
      <c r="U12" s="27"/>
      <c r="V12" s="27"/>
      <c r="W12" s="27"/>
      <c r="X12" s="27"/>
      <c r="Y12" s="27"/>
      <c r="Z12">
        <v>34.81</v>
      </c>
      <c r="AA12" s="25">
        <f t="shared" si="2"/>
        <v>33.5613399780894</v>
      </c>
      <c r="AB12" s="25"/>
      <c r="AC12" s="25"/>
      <c r="AD12" s="25"/>
      <c r="AE12" s="25"/>
      <c r="AF12" s="25"/>
      <c r="AG12" s="25"/>
      <c r="AH12" s="25"/>
      <c r="AI12" s="25"/>
      <c r="AJ12">
        <v>101.03</v>
      </c>
    </row>
    <row r="13" spans="1:36" ht="12.75">
      <c r="A13" s="12">
        <v>1983</v>
      </c>
      <c r="B13" s="2">
        <v>2</v>
      </c>
      <c r="C13" s="21">
        <v>123.4</v>
      </c>
      <c r="D13" s="19">
        <v>138.01</v>
      </c>
      <c r="E13" s="20">
        <v>235.33</v>
      </c>
      <c r="F13" s="14">
        <v>109.3</v>
      </c>
      <c r="G13" s="16">
        <v>108.5</v>
      </c>
      <c r="H13" s="2"/>
      <c r="I13" s="2"/>
      <c r="J13" s="2"/>
      <c r="K13" s="2"/>
      <c r="L13" s="2"/>
      <c r="M13" s="2"/>
      <c r="N13" s="1"/>
      <c r="O13" s="2"/>
      <c r="P13">
        <v>435.53</v>
      </c>
      <c r="Q13" s="24">
        <v>147.6</v>
      </c>
      <c r="R13" s="30">
        <f t="shared" si="0"/>
        <v>121.9914</v>
      </c>
      <c r="S13" s="30">
        <f t="shared" si="1"/>
        <v>101.15467155881481</v>
      </c>
      <c r="T13" s="31"/>
      <c r="U13" s="27"/>
      <c r="V13" s="27"/>
      <c r="W13" s="27"/>
      <c r="X13" s="27"/>
      <c r="Y13" s="27"/>
      <c r="Z13">
        <v>41.94</v>
      </c>
      <c r="AA13" s="25">
        <f t="shared" si="2"/>
        <v>41.46125863857374</v>
      </c>
      <c r="AB13" s="25"/>
      <c r="AC13" s="25"/>
      <c r="AD13" s="25"/>
      <c r="AE13" s="25"/>
      <c r="AF13" s="25"/>
      <c r="AG13" s="25"/>
      <c r="AH13" s="25"/>
      <c r="AI13" s="25"/>
      <c r="AJ13">
        <v>108.37</v>
      </c>
    </row>
    <row r="14" spans="1:43" ht="12.75">
      <c r="A14" s="3">
        <v>1984</v>
      </c>
      <c r="B14" s="2">
        <v>2</v>
      </c>
      <c r="C14" s="21">
        <v>147.47</v>
      </c>
      <c r="D14" s="19">
        <v>144.21</v>
      </c>
      <c r="E14" s="18">
        <v>259.1</v>
      </c>
      <c r="F14" s="15">
        <v>111.3</v>
      </c>
      <c r="G14" s="16">
        <v>110.5</v>
      </c>
      <c r="H14" s="2"/>
      <c r="I14" s="2"/>
      <c r="P14">
        <v>447.29</v>
      </c>
      <c r="Q14" s="24">
        <v>170</v>
      </c>
      <c r="R14" s="30">
        <f t="shared" si="0"/>
        <v>140.505</v>
      </c>
      <c r="S14" s="30">
        <f t="shared" si="1"/>
        <v>104.95711896373794</v>
      </c>
      <c r="T14" s="31"/>
      <c r="U14" s="27"/>
      <c r="V14" s="27"/>
      <c r="W14" s="27"/>
      <c r="X14" s="27"/>
      <c r="Y14" s="27"/>
      <c r="Z14">
        <v>48.3</v>
      </c>
      <c r="AA14" s="25">
        <f t="shared" si="2"/>
        <v>46.01879365294636</v>
      </c>
      <c r="AB14" s="25"/>
      <c r="AC14" s="25"/>
      <c r="AD14" s="25"/>
      <c r="AE14" s="25"/>
      <c r="AF14" s="25"/>
      <c r="AG14" s="25"/>
      <c r="AH14" s="25"/>
      <c r="AI14" s="25"/>
      <c r="AJ14">
        <v>121.68</v>
      </c>
      <c r="AO14">
        <f>AJ14-AK14+AL14+AM14+AN14</f>
        <v>121.68</v>
      </c>
      <c r="AP14" t="s">
        <v>63</v>
      </c>
      <c r="AQ14" t="e">
        <f>AP14-AO14</f>
        <v>#VALUE!</v>
      </c>
    </row>
    <row r="15" spans="1:43" ht="12.75">
      <c r="A15" s="3">
        <v>1985</v>
      </c>
      <c r="B15" s="2">
        <v>2</v>
      </c>
      <c r="C15" s="21">
        <v>175.71</v>
      </c>
      <c r="D15" s="19">
        <v>149.18</v>
      </c>
      <c r="E15" s="18">
        <v>319.47</v>
      </c>
      <c r="F15" s="15">
        <v>126.8</v>
      </c>
      <c r="G15" s="17">
        <v>125</v>
      </c>
      <c r="H15" s="4">
        <v>65.9</v>
      </c>
      <c r="I15" s="4">
        <f>SUM(J15:N15)</f>
        <v>58.51</v>
      </c>
      <c r="J15">
        <v>11.88</v>
      </c>
      <c r="K15">
        <v>14.64</v>
      </c>
      <c r="L15" s="4">
        <v>2.7</v>
      </c>
      <c r="M15">
        <v>21.39</v>
      </c>
      <c r="N15" s="4">
        <v>7.9</v>
      </c>
      <c r="O15">
        <f>SUM(J15:N15)</f>
        <v>58.51</v>
      </c>
      <c r="P15">
        <v>455.98</v>
      </c>
      <c r="Q15" s="24">
        <v>192.9</v>
      </c>
      <c r="R15" s="30">
        <f t="shared" si="0"/>
        <v>159.43185</v>
      </c>
      <c r="S15" s="30">
        <f t="shared" si="1"/>
        <v>110.21009917403582</v>
      </c>
      <c r="T15" s="31">
        <f aca="true" t="shared" si="3" ref="T15:Y28">J15/$S15*100</f>
        <v>10.779411405156223</v>
      </c>
      <c r="U15" s="31">
        <f t="shared" si="3"/>
        <v>13.28371910534403</v>
      </c>
      <c r="V15" s="31">
        <f t="shared" si="3"/>
        <v>2.4498662284445962</v>
      </c>
      <c r="W15" s="31">
        <f t="shared" si="3"/>
        <v>19.40838467645552</v>
      </c>
      <c r="X15" s="31">
        <f t="shared" si="3"/>
        <v>7.168127112856411</v>
      </c>
      <c r="Y15" s="31">
        <f t="shared" si="3"/>
        <v>53.08950852825678</v>
      </c>
      <c r="Z15" s="25">
        <v>88.65</v>
      </c>
      <c r="AA15" s="25">
        <f t="shared" si="2"/>
        <v>80.43727450059757</v>
      </c>
      <c r="AB15" s="25"/>
      <c r="AC15" s="25"/>
      <c r="AD15" s="25"/>
      <c r="AE15" s="25"/>
      <c r="AF15" s="25"/>
      <c r="AG15" s="25"/>
      <c r="AH15" s="25"/>
      <c r="AI15" s="25"/>
      <c r="AJ15">
        <v>150.91</v>
      </c>
      <c r="AK15">
        <v>1.5339</v>
      </c>
      <c r="AL15">
        <v>17.0517</v>
      </c>
      <c r="AM15">
        <v>0.1541</v>
      </c>
      <c r="AN15">
        <v>1.7963</v>
      </c>
      <c r="AO15">
        <f aca="true" t="shared" si="4" ref="AO15:AO23">AJ15-AK15+AL15+AM15+AN15</f>
        <v>168.37820000000002</v>
      </c>
      <c r="AP15">
        <v>175.71</v>
      </c>
      <c r="AQ15">
        <f aca="true" t="shared" si="5" ref="AQ15:AQ23">AP15-AO15</f>
        <v>7.331799999999987</v>
      </c>
    </row>
    <row r="16" spans="1:43" ht="12.75">
      <c r="A16" s="3">
        <v>1986</v>
      </c>
      <c r="B16" s="2">
        <v>2</v>
      </c>
      <c r="C16" s="21">
        <v>194.67</v>
      </c>
      <c r="D16" s="19">
        <v>152.08</v>
      </c>
      <c r="E16" s="18">
        <v>344.73</v>
      </c>
      <c r="F16" s="15">
        <v>135.9</v>
      </c>
      <c r="G16" s="17">
        <v>133.5</v>
      </c>
      <c r="H16" s="4">
        <v>71.91</v>
      </c>
      <c r="I16" s="4">
        <f aca="true" t="shared" si="6" ref="I16:I25">SUM(J16:N16)</f>
        <v>64.23</v>
      </c>
      <c r="J16">
        <v>7.71</v>
      </c>
      <c r="K16" s="4">
        <v>15.57</v>
      </c>
      <c r="L16">
        <v>5.55</v>
      </c>
      <c r="M16" s="4">
        <v>28.79</v>
      </c>
      <c r="N16">
        <v>6.61</v>
      </c>
      <c r="O16">
        <f aca="true" t="shared" si="7" ref="O16:O28">SUM(J16:N16)</f>
        <v>64.23</v>
      </c>
      <c r="P16">
        <v>466.9</v>
      </c>
      <c r="Q16" s="24">
        <v>210</v>
      </c>
      <c r="R16" s="30">
        <f t="shared" si="0"/>
        <v>173.565</v>
      </c>
      <c r="S16" s="30">
        <f t="shared" si="1"/>
        <v>112.15970961887476</v>
      </c>
      <c r="T16" s="31">
        <f t="shared" si="3"/>
        <v>6.874126213592234</v>
      </c>
      <c r="U16" s="31">
        <f t="shared" si="3"/>
        <v>13.88199029126214</v>
      </c>
      <c r="V16" s="31">
        <f t="shared" si="3"/>
        <v>4.948300970873786</v>
      </c>
      <c r="W16" s="31">
        <f t="shared" si="3"/>
        <v>25.668754045307445</v>
      </c>
      <c r="X16" s="31">
        <f t="shared" si="3"/>
        <v>5.893381877022655</v>
      </c>
      <c r="Y16" s="31">
        <f t="shared" si="3"/>
        <v>57.266553398058264</v>
      </c>
      <c r="Z16" s="25">
        <v>101.1</v>
      </c>
      <c r="AA16" s="25">
        <f t="shared" si="2"/>
        <v>90.13932038834952</v>
      </c>
      <c r="AB16" s="25"/>
      <c r="AC16" s="25"/>
      <c r="AD16" s="25"/>
      <c r="AE16" s="25"/>
      <c r="AF16" s="25"/>
      <c r="AG16" s="25"/>
      <c r="AH16" s="25"/>
      <c r="AI16" s="25"/>
      <c r="AJ16">
        <v>165.95</v>
      </c>
      <c r="AK16">
        <v>5.0574</v>
      </c>
      <c r="AL16">
        <v>14.1942</v>
      </c>
      <c r="AM16">
        <v>0.1648</v>
      </c>
      <c r="AN16">
        <v>2.1872</v>
      </c>
      <c r="AO16">
        <f t="shared" si="4"/>
        <v>177.4388</v>
      </c>
      <c r="AP16">
        <v>194.67</v>
      </c>
      <c r="AQ16">
        <f t="shared" si="5"/>
        <v>17.2312</v>
      </c>
    </row>
    <row r="17" spans="1:43" ht="12.75">
      <c r="A17" s="3">
        <v>1987</v>
      </c>
      <c r="B17" s="2">
        <v>2</v>
      </c>
      <c r="C17" s="21">
        <v>220</v>
      </c>
      <c r="D17" s="19">
        <v>157.81</v>
      </c>
      <c r="E17" s="18">
        <v>405.49</v>
      </c>
      <c r="F17" s="15">
        <v>145.3</v>
      </c>
      <c r="G17" s="17">
        <v>142.6</v>
      </c>
      <c r="H17">
        <v>76.44</v>
      </c>
      <c r="I17" s="4">
        <f t="shared" si="6"/>
        <v>64.26</v>
      </c>
      <c r="J17">
        <v>9.91</v>
      </c>
      <c r="K17">
        <v>15.38</v>
      </c>
      <c r="L17">
        <v>4.15</v>
      </c>
      <c r="M17">
        <v>26.98</v>
      </c>
      <c r="N17">
        <v>7.84</v>
      </c>
      <c r="O17">
        <f t="shared" si="7"/>
        <v>64.26</v>
      </c>
      <c r="P17">
        <v>470.93</v>
      </c>
      <c r="Q17" s="24">
        <v>234.3</v>
      </c>
      <c r="R17" s="30">
        <f t="shared" si="0"/>
        <v>193.64895</v>
      </c>
      <c r="S17" s="30">
        <f t="shared" si="1"/>
        <v>113.60763897764485</v>
      </c>
      <c r="T17" s="31">
        <f t="shared" si="3"/>
        <v>8.723004975</v>
      </c>
      <c r="U17" s="31">
        <f t="shared" si="3"/>
        <v>13.53782205</v>
      </c>
      <c r="V17" s="31">
        <f t="shared" si="3"/>
        <v>3.6529233750000003</v>
      </c>
      <c r="W17" s="31">
        <f t="shared" si="3"/>
        <v>23.74840305</v>
      </c>
      <c r="X17" s="31">
        <f t="shared" si="3"/>
        <v>6.9009444</v>
      </c>
      <c r="Y17" s="31">
        <f t="shared" si="3"/>
        <v>56.56309785000001</v>
      </c>
      <c r="Z17" s="25">
        <v>92.7</v>
      </c>
      <c r="AA17" s="25">
        <f t="shared" si="2"/>
        <v>81.59662575</v>
      </c>
      <c r="AB17" s="25"/>
      <c r="AC17" s="25"/>
      <c r="AD17" s="25"/>
      <c r="AE17" s="25"/>
      <c r="AF17" s="25"/>
      <c r="AG17" s="25"/>
      <c r="AH17" s="25"/>
      <c r="AI17" s="25"/>
      <c r="AJ17">
        <v>185.66</v>
      </c>
      <c r="AK17">
        <v>6.885</v>
      </c>
      <c r="AL17">
        <v>12.2866</v>
      </c>
      <c r="AM17">
        <v>0.1716</v>
      </c>
      <c r="AN17">
        <v>2.3269</v>
      </c>
      <c r="AO17">
        <f t="shared" si="4"/>
        <v>193.5601</v>
      </c>
      <c r="AP17">
        <v>220</v>
      </c>
      <c r="AQ17">
        <f t="shared" si="5"/>
        <v>26.439899999999994</v>
      </c>
    </row>
    <row r="18" spans="1:43" ht="12.75">
      <c r="A18" s="3">
        <v>1988</v>
      </c>
      <c r="B18" s="2">
        <v>2</v>
      </c>
      <c r="C18" s="21">
        <v>259.64</v>
      </c>
      <c r="D18" s="19">
        <v>157.21</v>
      </c>
      <c r="E18" s="18">
        <v>521.1</v>
      </c>
      <c r="F18" s="15">
        <v>171</v>
      </c>
      <c r="G18" s="17">
        <v>166.7</v>
      </c>
      <c r="H18" s="4">
        <v>82.61</v>
      </c>
      <c r="I18" s="4">
        <f t="shared" si="6"/>
        <v>68.59</v>
      </c>
      <c r="J18">
        <v>8.49</v>
      </c>
      <c r="K18" s="4">
        <v>13.87</v>
      </c>
      <c r="L18">
        <v>9.31</v>
      </c>
      <c r="M18">
        <v>27.89</v>
      </c>
      <c r="N18">
        <v>9.03</v>
      </c>
      <c r="O18">
        <f t="shared" si="7"/>
        <v>68.59</v>
      </c>
      <c r="P18">
        <v>465.15</v>
      </c>
      <c r="Q18" s="24">
        <v>260.7</v>
      </c>
      <c r="R18" s="30">
        <f t="shared" si="0"/>
        <v>215.46855</v>
      </c>
      <c r="S18" s="30">
        <f t="shared" si="1"/>
        <v>120.50018436565335</v>
      </c>
      <c r="T18" s="31">
        <f t="shared" si="3"/>
        <v>7.045632373671237</v>
      </c>
      <c r="U18" s="31">
        <f t="shared" si="3"/>
        <v>11.510355833076567</v>
      </c>
      <c r="V18" s="31">
        <f t="shared" si="3"/>
        <v>7.726129257818519</v>
      </c>
      <c r="W18" s="31">
        <f t="shared" si="3"/>
        <v>23.145192803497153</v>
      </c>
      <c r="X18" s="31">
        <f t="shared" si="3"/>
        <v>7.49376446810969</v>
      </c>
      <c r="Y18" s="31">
        <f t="shared" si="3"/>
        <v>56.921074736173175</v>
      </c>
      <c r="Z18" s="25">
        <v>142.27</v>
      </c>
      <c r="AA18" s="25">
        <f t="shared" si="2"/>
        <v>118.06620939955323</v>
      </c>
      <c r="AB18" s="25"/>
      <c r="AC18" s="25"/>
      <c r="AD18" s="25"/>
      <c r="AE18" s="25"/>
      <c r="AF18" s="25"/>
      <c r="AG18" s="25"/>
      <c r="AH18" s="25"/>
      <c r="AI18" s="25"/>
      <c r="AJ18">
        <v>221.09</v>
      </c>
      <c r="AK18">
        <v>6.0798</v>
      </c>
      <c r="AL18">
        <v>9.5389</v>
      </c>
      <c r="AM18">
        <v>0.2001</v>
      </c>
      <c r="AN18">
        <v>2.5674</v>
      </c>
      <c r="AO18">
        <f t="shared" si="4"/>
        <v>227.3166</v>
      </c>
      <c r="AP18">
        <v>259.64</v>
      </c>
      <c r="AQ18">
        <f t="shared" si="5"/>
        <v>32.32339999999999</v>
      </c>
    </row>
    <row r="19" spans="1:43" ht="12.75">
      <c r="A19" s="3">
        <v>1989</v>
      </c>
      <c r="B19" s="2">
        <v>2</v>
      </c>
      <c r="C19" s="21">
        <v>283.34</v>
      </c>
      <c r="D19" s="20">
        <v>157.35</v>
      </c>
      <c r="E19" s="18">
        <v>634.24</v>
      </c>
      <c r="F19" s="15">
        <v>196.8</v>
      </c>
      <c r="G19" s="17">
        <v>191.2</v>
      </c>
      <c r="H19" s="4">
        <v>83.88</v>
      </c>
      <c r="I19" s="4">
        <f t="shared" si="6"/>
        <v>70.32</v>
      </c>
      <c r="J19">
        <v>4.41</v>
      </c>
      <c r="K19">
        <v>8.84</v>
      </c>
      <c r="L19">
        <v>16.55</v>
      </c>
      <c r="M19">
        <v>31.99</v>
      </c>
      <c r="N19">
        <v>8.53</v>
      </c>
      <c r="O19">
        <f t="shared" si="7"/>
        <v>70.32</v>
      </c>
      <c r="P19">
        <v>469.79</v>
      </c>
      <c r="Q19" s="24">
        <v>271.3</v>
      </c>
      <c r="R19" s="30">
        <f t="shared" si="0"/>
        <v>224.22945</v>
      </c>
      <c r="S19" s="30">
        <f t="shared" si="1"/>
        <v>126.36163536948423</v>
      </c>
      <c r="T19" s="31">
        <f t="shared" si="3"/>
        <v>3.489983322157126</v>
      </c>
      <c r="U19" s="31">
        <f t="shared" si="3"/>
        <v>6.99579423307687</v>
      </c>
      <c r="V19" s="31">
        <f t="shared" si="3"/>
        <v>13.09732970106586</v>
      </c>
      <c r="W19" s="31">
        <f t="shared" si="3"/>
        <v>25.31622822580645</v>
      </c>
      <c r="X19" s="31">
        <f t="shared" si="3"/>
        <v>6.7504666072563</v>
      </c>
      <c r="Y19" s="31">
        <f t="shared" si="3"/>
        <v>55.64980208936261</v>
      </c>
      <c r="Z19" s="25">
        <v>137.2</v>
      </c>
      <c r="AA19" s="25">
        <f t="shared" si="2"/>
        <v>108.57725891155503</v>
      </c>
      <c r="AB19" s="25"/>
      <c r="AC19" s="25"/>
      <c r="AD19" s="25"/>
      <c r="AE19" s="25"/>
      <c r="AF19" s="25"/>
      <c r="AG19" s="25"/>
      <c r="AH19" s="25"/>
      <c r="AI19" s="25"/>
      <c r="AJ19">
        <v>234.41</v>
      </c>
      <c r="AK19">
        <v>7.6606</v>
      </c>
      <c r="AL19">
        <v>9.3316</v>
      </c>
      <c r="AM19">
        <v>0.253</v>
      </c>
      <c r="AN19">
        <v>2.7443</v>
      </c>
      <c r="AO19">
        <f t="shared" si="4"/>
        <v>239.0783</v>
      </c>
      <c r="AP19">
        <v>283.34</v>
      </c>
      <c r="AQ19">
        <f t="shared" si="5"/>
        <v>44.26169999999996</v>
      </c>
    </row>
    <row r="20" spans="1:43" ht="12.75">
      <c r="A20" s="3">
        <v>1990</v>
      </c>
      <c r="B20" s="2">
        <v>2</v>
      </c>
      <c r="C20" s="21">
        <v>310.95</v>
      </c>
      <c r="D20" s="19">
        <v>159.31</v>
      </c>
      <c r="E20" s="18">
        <v>679.94</v>
      </c>
      <c r="F20" s="15">
        <v>202.1</v>
      </c>
      <c r="G20" s="17">
        <v>196.9</v>
      </c>
      <c r="H20">
        <v>87.69</v>
      </c>
      <c r="I20" s="4">
        <f t="shared" si="6"/>
        <v>73.22</v>
      </c>
      <c r="J20">
        <v>6.69</v>
      </c>
      <c r="K20" s="4">
        <v>16.86</v>
      </c>
      <c r="L20" s="4">
        <v>12.4</v>
      </c>
      <c r="M20">
        <v>26.86</v>
      </c>
      <c r="N20">
        <v>10.41</v>
      </c>
      <c r="O20">
        <f t="shared" si="7"/>
        <v>73.22</v>
      </c>
      <c r="P20">
        <v>470.07</v>
      </c>
      <c r="Q20" s="24">
        <v>281.7</v>
      </c>
      <c r="R20" s="30">
        <f t="shared" si="0"/>
        <v>232.82505</v>
      </c>
      <c r="S20" s="30">
        <f t="shared" si="1"/>
        <v>133.5552166744944</v>
      </c>
      <c r="T20" s="31">
        <f t="shared" si="3"/>
        <v>5.0091641244573095</v>
      </c>
      <c r="U20" s="31">
        <f t="shared" si="3"/>
        <v>12.623992098408108</v>
      </c>
      <c r="V20" s="31">
        <f t="shared" si="3"/>
        <v>9.2845493487699</v>
      </c>
      <c r="W20" s="31">
        <f t="shared" si="3"/>
        <v>20.11153189580319</v>
      </c>
      <c r="X20" s="31">
        <f t="shared" si="3"/>
        <v>7.794528929088279</v>
      </c>
      <c r="Y20" s="31">
        <f t="shared" si="3"/>
        <v>54.823766396526786</v>
      </c>
      <c r="Z20" s="25">
        <v>134.37</v>
      </c>
      <c r="AA20" s="25">
        <f t="shared" si="2"/>
        <v>100.61007225759771</v>
      </c>
      <c r="AB20" s="25"/>
      <c r="AC20" s="25"/>
      <c r="AD20" s="25"/>
      <c r="AE20" s="25"/>
      <c r="AF20" s="25"/>
      <c r="AG20" s="25"/>
      <c r="AH20" s="25"/>
      <c r="AI20" s="25"/>
      <c r="AJ20">
        <v>256.1</v>
      </c>
      <c r="AK20">
        <v>7.5917</v>
      </c>
      <c r="AL20">
        <v>8.7693</v>
      </c>
      <c r="AM20">
        <v>0.3645</v>
      </c>
      <c r="AN20">
        <v>2.6277</v>
      </c>
      <c r="AO20">
        <f t="shared" si="4"/>
        <v>260.26980000000003</v>
      </c>
      <c r="AP20">
        <v>310.95</v>
      </c>
      <c r="AQ20">
        <f t="shared" si="5"/>
        <v>50.68019999999996</v>
      </c>
    </row>
    <row r="21" spans="1:49" ht="12.75">
      <c r="A21" s="3">
        <v>1991</v>
      </c>
      <c r="B21" s="2">
        <v>2</v>
      </c>
      <c r="C21" s="21">
        <v>342.75</v>
      </c>
      <c r="D21" s="19">
        <v>155.64</v>
      </c>
      <c r="E21" s="18">
        <v>786.6</v>
      </c>
      <c r="F21" s="15">
        <v>218.3</v>
      </c>
      <c r="G21" s="17">
        <v>217</v>
      </c>
      <c r="H21" s="4">
        <v>128.95</v>
      </c>
      <c r="I21" s="4">
        <f t="shared" si="6"/>
        <v>111.02</v>
      </c>
      <c r="J21" s="4">
        <v>5.18</v>
      </c>
      <c r="K21" s="4">
        <v>40.19</v>
      </c>
      <c r="L21">
        <v>20.77</v>
      </c>
      <c r="M21">
        <v>35.61</v>
      </c>
      <c r="N21" s="4">
        <v>9.27</v>
      </c>
      <c r="O21">
        <f t="shared" si="7"/>
        <v>111.02</v>
      </c>
      <c r="P21">
        <v>479.67</v>
      </c>
      <c r="Q21" s="24">
        <v>307.6</v>
      </c>
      <c r="R21" s="30">
        <f t="shared" si="0"/>
        <v>254.23140000000004</v>
      </c>
      <c r="S21" s="30">
        <f t="shared" si="1"/>
        <v>134.81812238771448</v>
      </c>
      <c r="T21" s="31">
        <f t="shared" si="3"/>
        <v>3.8422134266958423</v>
      </c>
      <c r="U21" s="31">
        <f t="shared" si="3"/>
        <v>29.810532358862147</v>
      </c>
      <c r="V21" s="31">
        <f t="shared" si="3"/>
        <v>15.405940708971555</v>
      </c>
      <c r="W21" s="31">
        <f t="shared" si="3"/>
        <v>26.413362958424514</v>
      </c>
      <c r="X21" s="31">
        <f t="shared" si="3"/>
        <v>6.875930205689279</v>
      </c>
      <c r="Y21" s="31">
        <f t="shared" si="3"/>
        <v>82.34797965864334</v>
      </c>
      <c r="Z21" s="25">
        <v>163.65</v>
      </c>
      <c r="AA21" s="25">
        <f t="shared" si="2"/>
        <v>121.38575816192562</v>
      </c>
      <c r="AB21" s="25"/>
      <c r="AC21" s="25"/>
      <c r="AD21" s="25"/>
      <c r="AE21" s="25"/>
      <c r="AF21" s="25"/>
      <c r="AG21" s="25"/>
      <c r="AH21" s="25"/>
      <c r="AI21" s="25"/>
      <c r="AJ21">
        <v>289.99</v>
      </c>
      <c r="AK21">
        <v>6.0602</v>
      </c>
      <c r="AL21">
        <v>8.234</v>
      </c>
      <c r="AM21">
        <v>0.301</v>
      </c>
      <c r="AN21">
        <v>2.5871</v>
      </c>
      <c r="AO21">
        <f t="shared" si="4"/>
        <v>295.0519</v>
      </c>
      <c r="AP21">
        <v>342.75</v>
      </c>
      <c r="AQ21">
        <f t="shared" si="5"/>
        <v>47.69810000000001</v>
      </c>
      <c r="AW21">
        <v>112.5</v>
      </c>
    </row>
    <row r="22" spans="1:49" ht="12.75">
      <c r="A22" s="3">
        <v>1992</v>
      </c>
      <c r="B22" s="2">
        <v>2</v>
      </c>
      <c r="C22" s="21">
        <v>411.24</v>
      </c>
      <c r="D22" s="19">
        <v>160.3</v>
      </c>
      <c r="E22" s="18">
        <v>997.91</v>
      </c>
      <c r="F22" s="15">
        <v>238.8</v>
      </c>
      <c r="G22" s="17">
        <v>241.7</v>
      </c>
      <c r="H22" s="4">
        <v>169.88</v>
      </c>
      <c r="I22" s="4">
        <f t="shared" si="6"/>
        <v>139.42000000000002</v>
      </c>
      <c r="J22" s="4">
        <v>5.58</v>
      </c>
      <c r="K22">
        <v>42.26</v>
      </c>
      <c r="L22">
        <v>29.44</v>
      </c>
      <c r="M22">
        <v>46.59</v>
      </c>
      <c r="N22">
        <v>15.55</v>
      </c>
      <c r="O22">
        <f t="shared" si="7"/>
        <v>139.42000000000002</v>
      </c>
      <c r="P22">
        <v>485.7</v>
      </c>
      <c r="Q22" s="24">
        <v>351.4</v>
      </c>
      <c r="R22" s="30">
        <f t="shared" si="0"/>
        <v>290.4321</v>
      </c>
      <c r="S22" s="30">
        <f t="shared" si="1"/>
        <v>141.59591863296103</v>
      </c>
      <c r="T22" s="31">
        <f t="shared" si="3"/>
        <v>3.9407915523781734</v>
      </c>
      <c r="U22" s="31">
        <f t="shared" si="3"/>
        <v>29.845493011380213</v>
      </c>
      <c r="V22" s="31">
        <f t="shared" si="3"/>
        <v>20.791559731543625</v>
      </c>
      <c r="W22" s="31">
        <f t="shared" si="3"/>
        <v>32.90349075722206</v>
      </c>
      <c r="X22" s="31">
        <f t="shared" si="3"/>
        <v>10.981954953311934</v>
      </c>
      <c r="Y22" s="31">
        <f t="shared" si="3"/>
        <v>98.46329000583601</v>
      </c>
      <c r="Z22" s="25">
        <v>227.18</v>
      </c>
      <c r="AA22" s="25">
        <f t="shared" si="2"/>
        <v>160.4424775751386</v>
      </c>
      <c r="AB22" s="25"/>
      <c r="AC22" s="25"/>
      <c r="AD22" s="25"/>
      <c r="AE22" s="25"/>
      <c r="AF22" s="25"/>
      <c r="AG22" s="25"/>
      <c r="AH22" s="25"/>
      <c r="AI22" s="25"/>
      <c r="AJ22">
        <v>344.25</v>
      </c>
      <c r="AK22">
        <v>7.2996</v>
      </c>
      <c r="AL22">
        <v>10.8731</v>
      </c>
      <c r="AM22">
        <v>0</v>
      </c>
      <c r="AN22">
        <v>0</v>
      </c>
      <c r="AO22">
        <f t="shared" si="4"/>
        <v>347.8235</v>
      </c>
      <c r="AP22">
        <v>411.24</v>
      </c>
      <c r="AQ22">
        <f t="shared" si="5"/>
        <v>63.416499999999985</v>
      </c>
      <c r="AW22">
        <v>119.4</v>
      </c>
    </row>
    <row r="23" spans="1:49" ht="12.75">
      <c r="A23" s="3">
        <v>1993</v>
      </c>
      <c r="B23" s="2">
        <v>2</v>
      </c>
      <c r="C23" s="21">
        <v>536.1</v>
      </c>
      <c r="D23" s="19">
        <v>178.08</v>
      </c>
      <c r="E23" s="18">
        <v>1401.84</v>
      </c>
      <c r="F23" s="15">
        <v>272.9</v>
      </c>
      <c r="G23" s="17">
        <v>284.2</v>
      </c>
      <c r="H23" s="4">
        <v>226.56</v>
      </c>
      <c r="I23" s="4">
        <f t="shared" si="6"/>
        <v>205.63</v>
      </c>
      <c r="J23">
        <v>9.05</v>
      </c>
      <c r="K23" s="4">
        <v>54.61</v>
      </c>
      <c r="L23" s="4">
        <v>34.02</v>
      </c>
      <c r="M23">
        <v>86.45</v>
      </c>
      <c r="N23" s="4">
        <v>21.5</v>
      </c>
      <c r="O23">
        <f t="shared" si="7"/>
        <v>205.63</v>
      </c>
      <c r="P23">
        <v>503.1</v>
      </c>
      <c r="Q23" s="24">
        <v>398.8</v>
      </c>
      <c r="R23" s="30">
        <f t="shared" si="0"/>
        <v>329.6082</v>
      </c>
      <c r="S23" s="30">
        <f t="shared" si="1"/>
        <v>162.64765257660457</v>
      </c>
      <c r="T23" s="31">
        <f t="shared" si="3"/>
        <v>5.564174986010074</v>
      </c>
      <c r="U23" s="31">
        <f t="shared" si="3"/>
        <v>33.575645965304986</v>
      </c>
      <c r="V23" s="31">
        <f t="shared" si="3"/>
        <v>20.916379339675437</v>
      </c>
      <c r="W23" s="31">
        <f t="shared" si="3"/>
        <v>53.15170470061557</v>
      </c>
      <c r="X23" s="31">
        <f t="shared" si="3"/>
        <v>13.21875825405708</v>
      </c>
      <c r="Y23" s="31">
        <f t="shared" si="3"/>
        <v>126.42666324566314</v>
      </c>
      <c r="Z23" s="25">
        <v>315.61</v>
      </c>
      <c r="AA23" s="25">
        <f t="shared" si="2"/>
        <v>194.04522290990488</v>
      </c>
      <c r="AB23" s="25">
        <v>71.73</v>
      </c>
      <c r="AC23" s="25">
        <f aca="true" t="shared" si="8" ref="AC23:AC28">AB23/$S23*100</f>
        <v>44.10146649132625</v>
      </c>
      <c r="AD23" s="25">
        <f aca="true" t="shared" si="9" ref="AD23:AD28">AA23-AC23</f>
        <v>149.94375641857863</v>
      </c>
      <c r="AE23" s="25"/>
      <c r="AF23" s="25"/>
      <c r="AG23" s="25"/>
      <c r="AH23" s="25"/>
      <c r="AI23" s="25"/>
      <c r="AO23">
        <f t="shared" si="4"/>
        <v>0</v>
      </c>
      <c r="AP23" t="s">
        <v>63</v>
      </c>
      <c r="AQ23" t="e">
        <f t="shared" si="5"/>
        <v>#VALUE!</v>
      </c>
      <c r="AW23">
        <v>122.9</v>
      </c>
    </row>
    <row r="24" spans="1:49" ht="12.75">
      <c r="A24" s="3">
        <v>1994</v>
      </c>
      <c r="B24" s="2">
        <v>2</v>
      </c>
      <c r="C24" s="21">
        <v>725.14</v>
      </c>
      <c r="D24" s="19">
        <v>177.93</v>
      </c>
      <c r="E24" s="18">
        <v>1754.3</v>
      </c>
      <c r="F24" s="15">
        <v>315.5</v>
      </c>
      <c r="G24" s="17">
        <v>352.4</v>
      </c>
      <c r="H24" s="4">
        <v>315.97</v>
      </c>
      <c r="I24" s="4">
        <f t="shared" si="6"/>
        <v>279.71000000000004</v>
      </c>
      <c r="J24">
        <v>17.09</v>
      </c>
      <c r="K24">
        <v>54.71</v>
      </c>
      <c r="L24">
        <v>56.07</v>
      </c>
      <c r="M24">
        <v>130.93</v>
      </c>
      <c r="N24">
        <v>20.91</v>
      </c>
      <c r="O24">
        <f t="shared" si="7"/>
        <v>279.71000000000004</v>
      </c>
      <c r="P24">
        <v>513</v>
      </c>
      <c r="Q24" s="24">
        <v>449.3</v>
      </c>
      <c r="R24" s="30">
        <f t="shared" si="0"/>
        <v>371.34645</v>
      </c>
      <c r="S24" s="30">
        <f t="shared" si="1"/>
        <v>195.2731741477534</v>
      </c>
      <c r="T24" s="31">
        <f t="shared" si="3"/>
        <v>8.751842169098381</v>
      </c>
      <c r="U24" s="31">
        <f t="shared" si="3"/>
        <v>28.017161209559532</v>
      </c>
      <c r="V24" s="31">
        <f t="shared" si="3"/>
        <v>28.713621440687316</v>
      </c>
      <c r="W24" s="31">
        <f t="shared" si="3"/>
        <v>67.04966033938274</v>
      </c>
      <c r="X24" s="31">
        <f t="shared" si="3"/>
        <v>10.708076053589652</v>
      </c>
      <c r="Y24" s="31">
        <f t="shared" si="3"/>
        <v>143.24036121231765</v>
      </c>
      <c r="Z24" s="25">
        <v>430.9</v>
      </c>
      <c r="AA24" s="25">
        <f t="shared" si="2"/>
        <v>220.66523058305984</v>
      </c>
      <c r="AB24" s="25">
        <v>97.52</v>
      </c>
      <c r="AC24" s="25">
        <f t="shared" si="8"/>
        <v>49.94029539675097</v>
      </c>
      <c r="AD24" s="25">
        <f t="shared" si="9"/>
        <v>170.72493518630887</v>
      </c>
      <c r="AE24" s="25"/>
      <c r="AF24" s="25"/>
      <c r="AG24" s="25"/>
      <c r="AH24" s="25"/>
      <c r="AI24" s="25"/>
      <c r="AW24">
        <v>111.9</v>
      </c>
    </row>
    <row r="25" spans="1:49" ht="12.75">
      <c r="A25" s="3">
        <v>1995</v>
      </c>
      <c r="B25" s="2">
        <v>2</v>
      </c>
      <c r="C25" s="21">
        <v>917.65</v>
      </c>
      <c r="D25" s="19">
        <v>247.1</v>
      </c>
      <c r="E25" s="18">
        <v>1879.65</v>
      </c>
      <c r="F25" s="15">
        <v>348.9</v>
      </c>
      <c r="G25" s="17">
        <v>406.3</v>
      </c>
      <c r="H25" s="4">
        <v>393.18</v>
      </c>
      <c r="I25" s="4">
        <f t="shared" si="6"/>
        <v>334.09000000000003</v>
      </c>
      <c r="J25">
        <v>8.44</v>
      </c>
      <c r="K25" s="4">
        <v>78.86</v>
      </c>
      <c r="L25" s="4">
        <v>77.04</v>
      </c>
      <c r="M25" s="4">
        <v>120.4</v>
      </c>
      <c r="N25" s="4">
        <v>49.35</v>
      </c>
      <c r="O25">
        <f t="shared" si="7"/>
        <v>334.09000000000003</v>
      </c>
      <c r="P25">
        <v>515.3</v>
      </c>
      <c r="Q25" s="24">
        <v>496.5</v>
      </c>
      <c r="R25" s="30">
        <f t="shared" si="0"/>
        <v>410.35725</v>
      </c>
      <c r="S25" s="30">
        <f t="shared" si="1"/>
        <v>223.62222185668705</v>
      </c>
      <c r="T25" s="31">
        <f t="shared" si="3"/>
        <v>3.774222405056394</v>
      </c>
      <c r="U25" s="31">
        <f t="shared" si="3"/>
        <v>35.26483161880892</v>
      </c>
      <c r="V25" s="31">
        <f t="shared" si="3"/>
        <v>34.45095901487496</v>
      </c>
      <c r="W25" s="31">
        <f t="shared" si="3"/>
        <v>53.84080302947748</v>
      </c>
      <c r="X25" s="31">
        <f t="shared" si="3"/>
        <v>22.068468683593967</v>
      </c>
      <c r="Y25" s="31">
        <f t="shared" si="3"/>
        <v>149.39928475181173</v>
      </c>
      <c r="Z25" s="25">
        <v>514.24</v>
      </c>
      <c r="AA25" s="25">
        <f t="shared" si="2"/>
        <v>229.95925705879154</v>
      </c>
      <c r="AB25" s="25">
        <v>135.765</v>
      </c>
      <c r="AC25" s="25">
        <f t="shared" si="8"/>
        <v>60.711765974227646</v>
      </c>
      <c r="AD25" s="25">
        <f t="shared" si="9"/>
        <v>169.24749108456388</v>
      </c>
      <c r="AE25" s="25"/>
      <c r="AF25" s="25"/>
      <c r="AG25" s="25"/>
      <c r="AH25" s="25"/>
      <c r="AI25" s="25"/>
      <c r="AW25">
        <v>107.6</v>
      </c>
    </row>
    <row r="26" spans="1:49" ht="12.75">
      <c r="A26" s="3">
        <v>1996</v>
      </c>
      <c r="B26" s="2">
        <v>2</v>
      </c>
      <c r="C26" s="21">
        <v>1099.47</v>
      </c>
      <c r="D26" s="19">
        <v>241.4</v>
      </c>
      <c r="E26" s="18">
        <v>2177.42</v>
      </c>
      <c r="F26" s="15">
        <v>366.6</v>
      </c>
      <c r="G26" s="17">
        <v>442.8</v>
      </c>
      <c r="H26" s="4">
        <v>438.51</v>
      </c>
      <c r="I26" s="9">
        <v>337.44</v>
      </c>
      <c r="J26" s="9">
        <v>4.78</v>
      </c>
      <c r="K26" s="8">
        <v>72.41</v>
      </c>
      <c r="L26" s="8">
        <v>74.24</v>
      </c>
      <c r="M26">
        <v>144.21</v>
      </c>
      <c r="N26">
        <v>41.8</v>
      </c>
      <c r="O26">
        <f t="shared" si="7"/>
        <v>337.44</v>
      </c>
      <c r="P26">
        <v>512</v>
      </c>
      <c r="Q26" s="24">
        <v>544.1</v>
      </c>
      <c r="R26" s="30">
        <f t="shared" si="0"/>
        <v>449.69865000000004</v>
      </c>
      <c r="S26" s="30">
        <f t="shared" si="1"/>
        <v>244.4903937336703</v>
      </c>
      <c r="T26" s="31">
        <f t="shared" si="3"/>
        <v>1.9550870392098014</v>
      </c>
      <c r="U26" s="31">
        <f t="shared" si="3"/>
        <v>29.61670554585391</v>
      </c>
      <c r="V26" s="31">
        <f t="shared" si="3"/>
        <v>30.36520121149281</v>
      </c>
      <c r="W26" s="31">
        <f t="shared" si="3"/>
        <v>58.98391253649486</v>
      </c>
      <c r="X26" s="31">
        <f t="shared" si="3"/>
        <v>17.09678624246228</v>
      </c>
      <c r="Y26" s="31">
        <f t="shared" si="3"/>
        <v>138.01769257551365</v>
      </c>
      <c r="Z26" s="25">
        <v>599.16</v>
      </c>
      <c r="AA26" s="25">
        <f t="shared" si="2"/>
        <v>245.06484318262437</v>
      </c>
      <c r="AB26" s="25">
        <v>174.01</v>
      </c>
      <c r="AC26" s="25">
        <f t="shared" si="8"/>
        <v>71.17253047968568</v>
      </c>
      <c r="AD26" s="25">
        <f t="shared" si="9"/>
        <v>173.89231270293868</v>
      </c>
      <c r="AE26" s="25"/>
      <c r="AF26" s="25"/>
      <c r="AG26" s="25"/>
      <c r="AH26" s="25"/>
      <c r="AI26" s="25"/>
      <c r="AW26">
        <v>102.5</v>
      </c>
    </row>
    <row r="27" spans="1:49" ht="12.75">
      <c r="A27" s="3">
        <v>1997</v>
      </c>
      <c r="B27" s="2">
        <v>2</v>
      </c>
      <c r="C27" s="21">
        <v>1235.28</v>
      </c>
      <c r="D27" s="19">
        <v>235.69</v>
      </c>
      <c r="E27" s="18">
        <v>2450.21</v>
      </c>
      <c r="F27" s="15">
        <v>369.3</v>
      </c>
      <c r="G27" s="17">
        <v>456.6</v>
      </c>
      <c r="H27" s="4">
        <v>420.8</v>
      </c>
      <c r="I27" s="4">
        <v>418.19</v>
      </c>
      <c r="J27">
        <v>10.4</v>
      </c>
      <c r="K27" s="4">
        <v>87.69</v>
      </c>
      <c r="L27" s="4">
        <v>101.36</v>
      </c>
      <c r="M27" s="4">
        <v>184.27</v>
      </c>
      <c r="N27" s="4">
        <v>34.47</v>
      </c>
      <c r="O27">
        <f t="shared" si="7"/>
        <v>418.19000000000005</v>
      </c>
      <c r="P27">
        <v>513.33</v>
      </c>
      <c r="Q27" s="24">
        <v>592</v>
      </c>
      <c r="R27" s="30">
        <f t="shared" si="0"/>
        <v>489.288</v>
      </c>
      <c r="S27" s="30">
        <f t="shared" si="1"/>
        <v>252.46480600382597</v>
      </c>
      <c r="T27" s="31">
        <f t="shared" si="3"/>
        <v>4.119386050126287</v>
      </c>
      <c r="U27" s="31">
        <f t="shared" si="3"/>
        <v>34.73355410918982</v>
      </c>
      <c r="V27" s="31">
        <f t="shared" si="3"/>
        <v>40.148170196230815</v>
      </c>
      <c r="W27" s="31">
        <f t="shared" si="3"/>
        <v>72.98839110161259</v>
      </c>
      <c r="X27" s="31">
        <f t="shared" si="3"/>
        <v>13.653388187293569</v>
      </c>
      <c r="Y27" s="31">
        <f t="shared" si="3"/>
        <v>165.6428896444531</v>
      </c>
      <c r="Z27" s="25">
        <v>667.47</v>
      </c>
      <c r="AA27" s="25">
        <f t="shared" si="2"/>
        <v>264.3814045074801</v>
      </c>
      <c r="AB27" s="25">
        <v>184.93</v>
      </c>
      <c r="AC27" s="25">
        <f t="shared" si="8"/>
        <v>73.2498136778706</v>
      </c>
      <c r="AD27" s="25">
        <f t="shared" si="9"/>
        <v>191.1315908296095</v>
      </c>
      <c r="AE27" s="25"/>
      <c r="AF27" s="25"/>
      <c r="AG27" s="25"/>
      <c r="AH27" s="25"/>
      <c r="AI27" s="25"/>
      <c r="AW27">
        <v>100.8</v>
      </c>
    </row>
    <row r="28" spans="1:49" ht="12.75">
      <c r="A28" s="3">
        <v>1998</v>
      </c>
      <c r="B28" s="2">
        <v>2</v>
      </c>
      <c r="C28" s="21">
        <v>1336.38</v>
      </c>
      <c r="D28" s="19">
        <v>262.35</v>
      </c>
      <c r="E28" s="18">
        <v>2562.62</v>
      </c>
      <c r="F28" s="15">
        <v>356.7</v>
      </c>
      <c r="G28" s="17">
        <v>454.3</v>
      </c>
      <c r="H28" s="4">
        <v>575.86</v>
      </c>
      <c r="I28" s="9">
        <v>455.09</v>
      </c>
      <c r="J28" s="9">
        <v>15.29</v>
      </c>
      <c r="K28" s="8">
        <v>105.23</v>
      </c>
      <c r="L28" s="8">
        <v>80.43</v>
      </c>
      <c r="M28">
        <v>195.55</v>
      </c>
      <c r="N28">
        <v>58.59</v>
      </c>
      <c r="O28">
        <f t="shared" si="7"/>
        <v>455.09000000000003</v>
      </c>
      <c r="P28">
        <v>508.1</v>
      </c>
      <c r="Q28" s="24">
        <v>638.2</v>
      </c>
      <c r="R28" s="30">
        <f t="shared" si="0"/>
        <v>527.4723</v>
      </c>
      <c r="S28" s="30">
        <f t="shared" si="1"/>
        <v>253.35548425955258</v>
      </c>
      <c r="T28" s="31">
        <f t="shared" si="3"/>
        <v>6.034998628384142</v>
      </c>
      <c r="U28" s="31">
        <f t="shared" si="3"/>
        <v>41.53452620437301</v>
      </c>
      <c r="V28" s="31">
        <f t="shared" si="3"/>
        <v>31.745908416019397</v>
      </c>
      <c r="W28" s="31">
        <f t="shared" si="3"/>
        <v>77.18404066582859</v>
      </c>
      <c r="X28" s="31">
        <f t="shared" si="3"/>
        <v>23.12560952498541</v>
      </c>
      <c r="Y28" s="31">
        <f t="shared" si="3"/>
        <v>179.62508343959055</v>
      </c>
      <c r="Z28" s="25">
        <v>729.69</v>
      </c>
      <c r="AA28" s="25">
        <f t="shared" si="2"/>
        <v>288.0103433057963</v>
      </c>
      <c r="AB28" s="25">
        <v>209.05</v>
      </c>
      <c r="AC28" s="25">
        <f t="shared" si="8"/>
        <v>82.5125221231985</v>
      </c>
      <c r="AD28" s="25">
        <f t="shared" si="9"/>
        <v>205.49782118259782</v>
      </c>
      <c r="AE28" s="25"/>
      <c r="AF28" s="25"/>
      <c r="AG28" s="25"/>
      <c r="AH28" s="25"/>
      <c r="AI28" s="25"/>
      <c r="AW28">
        <v>98.9</v>
      </c>
    </row>
    <row r="29" spans="1:9" ht="12.75">
      <c r="A29" s="3"/>
      <c r="B29" s="3"/>
      <c r="C29" s="3"/>
      <c r="D29" s="3"/>
      <c r="E29" s="3"/>
      <c r="F29" s="3"/>
      <c r="G29" s="6"/>
      <c r="H29" s="4"/>
      <c r="I29" s="4"/>
    </row>
    <row r="30" spans="1:9" ht="12.75">
      <c r="A30" s="3" t="s">
        <v>21</v>
      </c>
      <c r="B30" s="6" t="s">
        <v>22</v>
      </c>
      <c r="C30" s="3"/>
      <c r="D30" s="3"/>
      <c r="E30" s="3"/>
      <c r="F30" s="3"/>
      <c r="G30" s="3"/>
      <c r="H30" s="4"/>
      <c r="I30" s="4"/>
    </row>
    <row r="31" spans="1:9" ht="12.75">
      <c r="A31" s="3"/>
      <c r="B31" s="6" t="s">
        <v>23</v>
      </c>
      <c r="C31" s="3"/>
      <c r="D31" s="3"/>
      <c r="E31" s="3"/>
      <c r="F31" s="3"/>
      <c r="G31" s="7"/>
      <c r="H31" s="4"/>
      <c r="I31" s="4"/>
    </row>
    <row r="32" spans="1:7" ht="12.75">
      <c r="A32" s="3"/>
      <c r="B32" s="6" t="s">
        <v>24</v>
      </c>
      <c r="C32" s="3"/>
      <c r="D32" s="3"/>
      <c r="E32" s="3"/>
      <c r="F32" s="3"/>
      <c r="G32" s="3"/>
    </row>
    <row r="33" spans="1:7" ht="12.75">
      <c r="A33" s="3"/>
      <c r="B33" s="6" t="s">
        <v>37</v>
      </c>
      <c r="C33" s="3"/>
      <c r="D33" s="3"/>
      <c r="E33" s="3"/>
      <c r="F33" s="3"/>
      <c r="G33" s="3"/>
    </row>
    <row r="34" spans="1:15" ht="12.75">
      <c r="A34" s="3"/>
      <c r="B34" s="3"/>
      <c r="C34" s="3"/>
      <c r="D34" s="3"/>
      <c r="E34" s="3"/>
      <c r="F34" s="3"/>
      <c r="G34" s="3"/>
      <c r="H34" s="3"/>
      <c r="I34" s="3"/>
      <c r="J34" s="8"/>
      <c r="K34" s="8"/>
      <c r="L34" s="8"/>
      <c r="M34" s="8"/>
      <c r="N34" s="8"/>
      <c r="O34" s="3"/>
    </row>
    <row r="35" spans="1:15" ht="12.75">
      <c r="A35" s="3"/>
      <c r="B35" s="3"/>
      <c r="C35" s="3"/>
      <c r="D35" s="3"/>
      <c r="E35" s="3"/>
      <c r="F35" s="3"/>
      <c r="G35" s="3"/>
      <c r="H35" s="3"/>
      <c r="I35" s="3"/>
      <c r="J35" s="8"/>
      <c r="K35" s="8"/>
      <c r="L35" s="8"/>
      <c r="M35" s="8"/>
      <c r="N35" s="8"/>
      <c r="O35" s="3"/>
    </row>
    <row r="36" spans="1:15" ht="12.75">
      <c r="A36" s="3"/>
      <c r="B36" s="6" t="s">
        <v>26</v>
      </c>
      <c r="C36" s="3"/>
      <c r="D36" s="3"/>
      <c r="E36" s="3"/>
      <c r="F36" s="3"/>
      <c r="H36" s="3"/>
      <c r="I36" s="3"/>
      <c r="J36" s="8"/>
      <c r="K36" s="8"/>
      <c r="L36" s="8"/>
      <c r="M36" s="8"/>
      <c r="N36" s="8"/>
      <c r="O36" s="3"/>
    </row>
    <row r="37" spans="1:15" ht="12.75">
      <c r="A37" s="3"/>
      <c r="B37" s="3"/>
      <c r="C37" s="3"/>
      <c r="D37" s="3"/>
      <c r="E37" s="3"/>
      <c r="F37" s="3"/>
      <c r="H37" s="3"/>
      <c r="I37" s="3"/>
      <c r="J37" s="8"/>
      <c r="K37" s="8"/>
      <c r="L37" s="8"/>
      <c r="M37" s="8"/>
      <c r="N37" s="8"/>
      <c r="O37" s="3"/>
    </row>
    <row r="38" spans="1:15" ht="12.75">
      <c r="A38" s="3"/>
      <c r="B38" s="3"/>
      <c r="C38" s="3"/>
      <c r="D38" s="3"/>
      <c r="E38" s="3"/>
      <c r="F38" s="3"/>
      <c r="H38" s="3"/>
      <c r="I38" s="3"/>
      <c r="J38" s="8"/>
      <c r="K38" s="8"/>
      <c r="L38" s="8"/>
      <c r="M38" s="8"/>
      <c r="N38" s="8"/>
      <c r="O38" s="3"/>
    </row>
    <row r="39" spans="1:15" ht="12.75">
      <c r="A39" s="3"/>
      <c r="B39" s="3"/>
      <c r="C39" s="3"/>
      <c r="D39" s="3"/>
      <c r="E39" s="3"/>
      <c r="F39" s="3"/>
      <c r="H39" s="3"/>
      <c r="I39" s="3"/>
      <c r="J39" s="8"/>
      <c r="K39" s="8"/>
      <c r="L39" s="8"/>
      <c r="M39" s="8"/>
      <c r="N39" s="8"/>
      <c r="O39" s="3"/>
    </row>
    <row r="40" spans="1:15" ht="12.75">
      <c r="A40" s="3"/>
      <c r="B40" s="3"/>
      <c r="C40" s="3"/>
      <c r="D40" s="3"/>
      <c r="E40" s="3"/>
      <c r="F40" s="3"/>
      <c r="G40" s="3"/>
      <c r="H40" s="3"/>
      <c r="I40" s="3"/>
      <c r="J40" s="8"/>
      <c r="K40" s="8"/>
      <c r="L40" s="8"/>
      <c r="M40" s="8"/>
      <c r="N40" s="8"/>
      <c r="O40" s="3"/>
    </row>
    <row r="41" spans="1:15" ht="12.75">
      <c r="A41" s="3"/>
      <c r="B41" s="3"/>
      <c r="C41" s="3"/>
      <c r="D41" s="3"/>
      <c r="E41" s="3"/>
      <c r="F41" s="3"/>
      <c r="G41" s="3"/>
      <c r="H41" s="3"/>
      <c r="I41" s="3"/>
      <c r="J41" s="8"/>
      <c r="K41" s="8"/>
      <c r="L41" s="8"/>
      <c r="M41" s="8"/>
      <c r="N41" s="8"/>
      <c r="O41" s="3"/>
    </row>
    <row r="42" spans="1:15" ht="12.75">
      <c r="A42" s="3"/>
      <c r="B42" s="3"/>
      <c r="C42" s="3"/>
      <c r="D42" s="3"/>
      <c r="E42" s="3"/>
      <c r="F42" s="3"/>
      <c r="G42" s="3"/>
      <c r="H42" s="3"/>
      <c r="I42" s="3"/>
      <c r="J42" s="8"/>
      <c r="K42" s="8"/>
      <c r="L42" s="8"/>
      <c r="M42" s="8"/>
      <c r="N42" s="8"/>
      <c r="O42" s="3"/>
    </row>
    <row r="43" spans="1:15" ht="12.75">
      <c r="A43" s="3"/>
      <c r="B43" s="3"/>
      <c r="C43" s="3"/>
      <c r="D43" s="3"/>
      <c r="E43" s="3"/>
      <c r="F43" s="3"/>
      <c r="G43" s="3"/>
      <c r="H43" s="3"/>
      <c r="I43" s="3"/>
      <c r="J43" s="8"/>
      <c r="K43" s="8"/>
      <c r="L43" s="8"/>
      <c r="M43" s="8"/>
      <c r="N43" s="8"/>
      <c r="O43" s="3"/>
    </row>
    <row r="44" spans="1:15" ht="12.75">
      <c r="A44" s="3"/>
      <c r="B44" s="3"/>
      <c r="C44" s="3"/>
      <c r="D44" s="3"/>
      <c r="E44" s="3"/>
      <c r="F44" s="3"/>
      <c r="G44" s="3"/>
      <c r="H44" s="3"/>
      <c r="I44" s="3"/>
      <c r="J44" s="8"/>
      <c r="K44" s="8"/>
      <c r="L44" s="8"/>
      <c r="M44" s="8"/>
      <c r="N44" s="8"/>
      <c r="O44" s="3"/>
    </row>
    <row r="45" spans="1:15" ht="12.75">
      <c r="A45" s="3"/>
      <c r="B45" s="3"/>
      <c r="C45" s="3"/>
      <c r="D45" s="3"/>
      <c r="E45" s="3"/>
      <c r="F45" s="3"/>
      <c r="G45" s="3"/>
      <c r="H45" s="3"/>
      <c r="I45" s="3"/>
      <c r="J45" s="8"/>
      <c r="K45" s="8"/>
      <c r="L45" s="8"/>
      <c r="M45" s="8"/>
      <c r="N45" s="8"/>
      <c r="O45" s="3"/>
    </row>
    <row r="46" spans="1:15" ht="12.75">
      <c r="A46" s="3"/>
      <c r="B46" s="3"/>
      <c r="C46" s="3"/>
      <c r="D46" s="3"/>
      <c r="E46" s="3"/>
      <c r="F46" s="3"/>
      <c r="G46" s="3"/>
      <c r="H46" s="3"/>
      <c r="I46" s="3"/>
      <c r="J46" s="8"/>
      <c r="K46" s="8"/>
      <c r="L46" s="8"/>
      <c r="M46" s="8"/>
      <c r="N46" s="8"/>
      <c r="O46" s="3"/>
    </row>
    <row r="47" spans="1:13" ht="12.75">
      <c r="A47" s="3"/>
      <c r="B47" s="3"/>
      <c r="C47" s="3"/>
      <c r="D47" s="3"/>
      <c r="E47" s="3"/>
      <c r="F47" s="3"/>
      <c r="G47" s="3"/>
      <c r="H47" s="5"/>
      <c r="I47" s="5"/>
      <c r="J47" s="4"/>
      <c r="K47" s="4"/>
      <c r="L47" s="4"/>
      <c r="M47" s="4"/>
    </row>
    <row r="48" spans="1:13" ht="12.75">
      <c r="A48" s="3"/>
      <c r="B48" s="3"/>
      <c r="C48" s="3"/>
      <c r="D48" s="3"/>
      <c r="E48" s="3"/>
      <c r="F48" s="3"/>
      <c r="G48" s="3"/>
      <c r="H48" s="5"/>
      <c r="I48" s="5"/>
      <c r="J48" s="4"/>
      <c r="K48" s="4"/>
      <c r="L48" s="4"/>
      <c r="M48" s="4"/>
    </row>
    <row r="49" spans="1:14" ht="12.75">
      <c r="A49" s="3"/>
      <c r="B49" s="6"/>
      <c r="C49" s="3"/>
      <c r="D49" s="3"/>
      <c r="E49" s="3"/>
      <c r="F49" s="3"/>
      <c r="G49" s="6"/>
      <c r="H49" s="5"/>
      <c r="I49" s="5"/>
      <c r="J49" s="4"/>
      <c r="K49" s="4"/>
      <c r="L49" s="4"/>
      <c r="M49" s="4"/>
      <c r="N49" s="6"/>
    </row>
    <row r="50" spans="1:13" ht="12.75">
      <c r="A50" s="3"/>
      <c r="B50" s="6"/>
      <c r="C50" s="3"/>
      <c r="D50" s="3"/>
      <c r="E50" s="3"/>
      <c r="F50" s="3"/>
      <c r="G50" s="6"/>
      <c r="H50" s="5"/>
      <c r="I50" s="5"/>
      <c r="J50" s="4"/>
      <c r="K50" s="4"/>
      <c r="L50" s="4"/>
      <c r="M50" s="4"/>
    </row>
    <row r="51" spans="1:13" ht="12.75">
      <c r="A51" s="3"/>
      <c r="B51" s="6"/>
      <c r="C51" s="3"/>
      <c r="D51" s="3"/>
      <c r="E51" s="3"/>
      <c r="F51" s="3"/>
      <c r="G51" s="6"/>
      <c r="H51" s="5"/>
      <c r="I51" s="5"/>
      <c r="J51" s="4"/>
      <c r="K51" s="4"/>
      <c r="L51" s="4"/>
      <c r="M51" s="4"/>
    </row>
    <row r="52" spans="1:13" ht="12.75">
      <c r="A52" s="3"/>
      <c r="B52" s="3"/>
      <c r="C52" s="3"/>
      <c r="D52" s="3"/>
      <c r="E52" s="3"/>
      <c r="F52" s="3"/>
      <c r="G52" s="3"/>
      <c r="H52" s="5"/>
      <c r="I52" s="5"/>
      <c r="J52" s="4"/>
      <c r="K52" s="4"/>
      <c r="L52" s="4"/>
      <c r="M52" s="4"/>
    </row>
    <row r="53" spans="1:13" ht="12.75">
      <c r="A53" s="3"/>
      <c r="B53" s="3"/>
      <c r="C53" s="3"/>
      <c r="D53" s="3"/>
      <c r="E53" s="3"/>
      <c r="F53" s="3"/>
      <c r="G53" s="3"/>
      <c r="H53" s="5"/>
      <c r="I53" s="5"/>
      <c r="J53" s="4"/>
      <c r="K53" s="4"/>
      <c r="L53" s="4"/>
      <c r="M53" s="4"/>
    </row>
    <row r="54" spans="1:13" ht="12.75">
      <c r="A54" s="3"/>
      <c r="B54" s="3"/>
      <c r="C54" s="3"/>
      <c r="D54" s="3"/>
      <c r="E54" s="3"/>
      <c r="F54" s="3"/>
      <c r="G54" s="3"/>
      <c r="H54" s="5"/>
      <c r="I54" s="5"/>
      <c r="J54" s="4"/>
      <c r="K54" s="4"/>
      <c r="L54" s="4"/>
      <c r="M54" s="4"/>
    </row>
    <row r="55" spans="1:13" ht="12.75">
      <c r="A55" s="3"/>
      <c r="B55" s="3"/>
      <c r="C55" s="3"/>
      <c r="D55" s="3"/>
      <c r="E55" s="3"/>
      <c r="F55" s="3"/>
      <c r="G55" s="3"/>
      <c r="H55" s="5"/>
      <c r="I55" s="5"/>
      <c r="J55" s="4"/>
      <c r="K55" s="4"/>
      <c r="L55" s="4"/>
      <c r="M55" s="4"/>
    </row>
    <row r="56" spans="1:13" ht="12.75">
      <c r="A56" s="3"/>
      <c r="B56" s="3"/>
      <c r="C56" s="3"/>
      <c r="D56" s="3"/>
      <c r="E56" s="3"/>
      <c r="F56" s="3"/>
      <c r="G56" s="3"/>
      <c r="H56" s="5"/>
      <c r="I56" s="5"/>
      <c r="J56" s="4"/>
      <c r="K56" s="4"/>
      <c r="L56" s="4"/>
      <c r="M56" s="4"/>
    </row>
    <row r="57" spans="1:13" ht="12.75">
      <c r="A57" s="3"/>
      <c r="B57" s="3"/>
      <c r="C57" s="3"/>
      <c r="D57" s="3"/>
      <c r="E57" s="3"/>
      <c r="F57" s="3"/>
      <c r="G57" s="3"/>
      <c r="H57" s="5"/>
      <c r="I57" s="5"/>
      <c r="J57" s="4"/>
      <c r="K57" s="4"/>
      <c r="L57" s="4"/>
      <c r="M57" s="4"/>
    </row>
    <row r="58" spans="1:13" ht="12.75">
      <c r="A58" s="3"/>
      <c r="B58" s="3"/>
      <c r="C58" s="3"/>
      <c r="D58" s="3"/>
      <c r="E58" s="3"/>
      <c r="F58" s="3"/>
      <c r="G58" s="3"/>
      <c r="H58" s="5"/>
      <c r="I58" s="5"/>
      <c r="J58" s="4"/>
      <c r="K58" s="4"/>
      <c r="L58" s="4"/>
      <c r="M58" s="4"/>
    </row>
    <row r="59" spans="1:13" ht="12.75">
      <c r="A59" s="3"/>
      <c r="B59" s="3"/>
      <c r="C59" s="3"/>
      <c r="D59" s="3"/>
      <c r="E59" s="3"/>
      <c r="F59" s="3"/>
      <c r="G59" s="3"/>
      <c r="H59" s="5"/>
      <c r="I59" s="5"/>
      <c r="J59" s="4"/>
      <c r="K59" s="4"/>
      <c r="L59" s="4"/>
      <c r="M59" s="4"/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City University of Hong Kong</dc:creator>
  <cp:keywords/>
  <dc:description/>
  <cp:lastModifiedBy>EF</cp:lastModifiedBy>
  <cp:lastPrinted>2000-08-12T12:24:16Z</cp:lastPrinted>
  <dcterms:created xsi:type="dcterms:W3CDTF">2002-03-12T12:40:53Z</dcterms:created>
  <dcterms:modified xsi:type="dcterms:W3CDTF">2005-08-15T07:38:06Z</dcterms:modified>
  <cp:category/>
  <cp:version/>
  <cp:contentType/>
  <cp:contentStatus/>
</cp:coreProperties>
</file>