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EF</author>
  </authors>
  <commentList>
    <comment ref="C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</t>
        </r>
      </text>
    </comment>
    <comment ref="E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5.p129</t>
        </r>
      </text>
    </comment>
    <comment ref="G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5.p514</t>
        </r>
      </text>
    </comment>
    <comment ref="H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I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J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5.p190</t>
        </r>
      </text>
    </comment>
    <comment ref="AV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5.p60</t>
        </r>
      </text>
    </comment>
    <comment ref="AB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5.p67</t>
        </r>
      </text>
    </comment>
    <comment ref="AB28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6.p36</t>
        </r>
      </text>
    </comment>
    <comment ref="AD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5.p64</t>
        </r>
      </text>
    </comment>
    <comment ref="R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5.p121</t>
        </r>
      </text>
    </comment>
    <comment ref="L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6.p129</t>
        </r>
      </text>
    </comment>
    <comment ref="L29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6.2001.p110</t>
        </r>
      </text>
    </comment>
    <comment ref="L31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6.2003.p109</t>
        </r>
      </text>
    </comment>
  </commentList>
</comments>
</file>

<file path=xl/sharedStrings.xml><?xml version="1.0" encoding="utf-8"?>
<sst xmlns="http://schemas.openxmlformats.org/spreadsheetml/2006/main" count="159" uniqueCount="70">
  <si>
    <t>The Economic Indicators of Liaoning</t>
  </si>
  <si>
    <t xml:space="preserve">        ( Current Price)</t>
  </si>
  <si>
    <t xml:space="preserve">      General Price Indices</t>
  </si>
  <si>
    <t xml:space="preserve">Year </t>
  </si>
  <si>
    <t>G D P</t>
  </si>
  <si>
    <t>Industrial labor</t>
  </si>
  <si>
    <t>Industrial Output</t>
  </si>
  <si>
    <t>Retail Price</t>
  </si>
  <si>
    <t>Consumer Price</t>
  </si>
  <si>
    <t>TIFA</t>
  </si>
  <si>
    <t>TIFA--sa</t>
  </si>
  <si>
    <t>TIFA--dl</t>
  </si>
  <si>
    <t>TIFA--fi</t>
  </si>
  <si>
    <t>TIFA--srf</t>
  </si>
  <si>
    <t>TIFA--others</t>
  </si>
  <si>
    <t>(100 Mil)</t>
  </si>
  <si>
    <t>(10,000)</t>
  </si>
  <si>
    <t>(100Mil)</t>
  </si>
  <si>
    <t>(1978=100)</t>
  </si>
  <si>
    <t>(orginial)</t>
  </si>
  <si>
    <t>(Total)</t>
  </si>
  <si>
    <t>Sources:</t>
  </si>
  <si>
    <t>1. China regional economy a profile of 17 years of reform and opening-up, state statistical bureau, China. 1996</t>
  </si>
  <si>
    <t>2. China Statistical yearbook 1997</t>
  </si>
  <si>
    <t>3. China Statistical yearbook on Investment in Fixed Assets 1997</t>
  </si>
  <si>
    <t>CODE</t>
  </si>
  <si>
    <t>4. Statistical yearbook of Liaoning 1998, 1999</t>
  </si>
  <si>
    <t>Labour Force</t>
  </si>
  <si>
    <t>last year =100</t>
  </si>
  <si>
    <t>1978=100</t>
  </si>
  <si>
    <t>Real GDP</t>
  </si>
  <si>
    <t>Implicit price deflator=</t>
  </si>
  <si>
    <t>Real TIFA-sa</t>
  </si>
  <si>
    <t>Real TIFA--dl</t>
  </si>
  <si>
    <t>Real TIFA--fi</t>
  </si>
  <si>
    <t>Real TIFA--srf</t>
  </si>
  <si>
    <t>Real TIFA--others</t>
  </si>
  <si>
    <t>Real TIFA Sum</t>
  </si>
  <si>
    <t>curr GDP/real GDP</t>
  </si>
  <si>
    <t>SUM</t>
  </si>
  <si>
    <t>3.12 p.33</t>
  </si>
  <si>
    <t>100 million</t>
  </si>
  <si>
    <t>National Income</t>
  </si>
  <si>
    <t>Subside</t>
  </si>
  <si>
    <t>Industrial Tax</t>
  </si>
  <si>
    <t>Agr Tax</t>
  </si>
  <si>
    <t>Construction Tax</t>
  </si>
  <si>
    <t>NNP</t>
  </si>
  <si>
    <t>OLD GDP</t>
  </si>
  <si>
    <t>Dep</t>
  </si>
  <si>
    <t>p.19 1994</t>
  </si>
  <si>
    <t>p.16 1994</t>
  </si>
  <si>
    <t>p.68 1994</t>
  </si>
  <si>
    <t>ni-sub+tax</t>
  </si>
  <si>
    <t>GDP-NNP</t>
  </si>
  <si>
    <t>.</t>
  </si>
  <si>
    <t>Investment</t>
  </si>
  <si>
    <t>Real Investment</t>
  </si>
  <si>
    <t>SYC 1999</t>
  </si>
  <si>
    <t>Depreciation</t>
  </si>
  <si>
    <t>Real Dep</t>
  </si>
  <si>
    <t>Deflate by GDP Implicit deflator</t>
  </si>
  <si>
    <t>Real NI</t>
  </si>
  <si>
    <t>4. Comprehensive statistical data and materials on 50 years of new China</t>
  </si>
  <si>
    <t>5. China Statistical Yearbook 1999-2004</t>
  </si>
  <si>
    <t>Notes:</t>
  </si>
  <si>
    <t>Adjusted Industrial Labour = Staff and Workers from Mining &amp; Quarrying, Manufacturing, and Production and Supply of Electricity, Gas and Water</t>
  </si>
  <si>
    <t>Adjusted Industrial Output = Gross Output Value of all States-owned and Non-state-pwned aboveDesignated Size at current prices</t>
  </si>
  <si>
    <t>6. Liaoning Statistical yearbook 1999-2004</t>
  </si>
  <si>
    <t>Adjusted</t>
  </si>
</sst>
</file>

<file path=xl/styles.xml><?xml version="1.0" encoding="utf-8"?>
<styleSheet xmlns="http://schemas.openxmlformats.org/spreadsheetml/2006/main">
  <numFmts count="4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￥&quot;#,##0;&quot;￥&quot;\-#,##0"/>
    <numFmt numFmtId="171" formatCode="&quot;￥&quot;#,##0;[Red]&quot;￥&quot;\-#,##0"/>
    <numFmt numFmtId="172" formatCode="&quot;￥&quot;#,##0.00;&quot;￥&quot;\-#,##0.00"/>
    <numFmt numFmtId="173" formatCode="&quot;￥&quot;#,##0.00;[Red]&quot;￥&quot;\-#,##0.00"/>
    <numFmt numFmtId="174" formatCode="_ &quot;￥&quot;* #,##0_ ;_ &quot;￥&quot;* \-#,##0_ ;_ &quot;￥&quot;* &quot;-&quot;_ ;_ @_ "/>
    <numFmt numFmtId="175" formatCode="_ * #,##0_ ;_ * \-#,##0_ ;_ * &quot;-&quot;_ ;_ @_ "/>
    <numFmt numFmtId="176" formatCode="_ &quot;￥&quot;* #,##0.00_ ;_ &quot;￥&quot;* \-#,##0.00_ ;_ &quot;￥&quot;* &quot;-&quot;??_ ;_ @_ "/>
    <numFmt numFmtId="177" formatCode="_ * #,##0.00_ ;_ * \-#,##0.00_ ;_ 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0.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#,##0.0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9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201" fontId="0" fillId="0" borderId="0" xfId="0" applyNumberFormat="1" applyFont="1" applyAlignment="1">
      <alignment horizontal="right"/>
    </xf>
    <xf numFmtId="19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43" fontId="0" fillId="0" borderId="0" xfId="15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43" fontId="0" fillId="2" borderId="0" xfId="0" applyNumberFormat="1" applyFill="1" applyAlignment="1">
      <alignment/>
    </xf>
    <xf numFmtId="43" fontId="0" fillId="3" borderId="0" xfId="15" applyFill="1" applyAlignment="1">
      <alignment/>
    </xf>
    <xf numFmtId="43" fontId="0" fillId="0" borderId="0" xfId="0" applyNumberFormat="1" applyAlignment="1">
      <alignment/>
    </xf>
    <xf numFmtId="4" fontId="0" fillId="0" borderId="1" xfId="0" applyNumberFormat="1" applyBorder="1" applyAlignment="1">
      <alignment horizontal="right"/>
    </xf>
    <xf numFmtId="194" fontId="0" fillId="0" borderId="0" xfId="0" applyNumberFormat="1" applyAlignment="1">
      <alignment horizontal="right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Font="1" applyBorder="1" applyAlignment="1" quotePrefix="1">
      <alignment horizontal="right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194" fontId="0" fillId="0" borderId="1" xfId="0" applyNumberFormat="1" applyBorder="1" applyAlignment="1">
      <alignment/>
    </xf>
    <xf numFmtId="43" fontId="0" fillId="0" borderId="1" xfId="15" applyBorder="1" applyAlignment="1">
      <alignment/>
    </xf>
    <xf numFmtId="43" fontId="0" fillId="2" borderId="1" xfId="0" applyNumberFormat="1" applyFill="1" applyBorder="1" applyAlignment="1">
      <alignment/>
    </xf>
    <xf numFmtId="43" fontId="0" fillId="3" borderId="1" xfId="15" applyFill="1" applyBorder="1" applyAlignment="1">
      <alignment/>
    </xf>
    <xf numFmtId="0" fontId="0" fillId="4" borderId="1" xfId="0" applyFill="1" applyBorder="1" applyAlignment="1">
      <alignment/>
    </xf>
    <xf numFmtId="4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4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1" sqref="E11:E14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5" width="14.421875" style="0" customWidth="1"/>
    <col min="6" max="7" width="17.140625" style="0" customWidth="1"/>
    <col min="8" max="8" width="11.421875" style="0" customWidth="1"/>
    <col min="9" max="9" width="15.28125" style="0" customWidth="1"/>
    <col min="10" max="10" width="10.00390625" style="0" customWidth="1"/>
    <col min="11" max="11" width="12.140625" style="0" customWidth="1"/>
    <col min="12" max="12" width="10.140625" style="0" customWidth="1"/>
    <col min="13" max="13" width="9.7109375" style="0" customWidth="1"/>
    <col min="14" max="14" width="9.00390625" style="0" customWidth="1"/>
    <col min="15" max="15" width="10.28125" style="0" customWidth="1"/>
    <col min="16" max="16" width="11.57421875" style="0" customWidth="1"/>
    <col min="17" max="17" width="11.00390625" style="0" customWidth="1"/>
    <col min="18" max="19" width="9.28125" style="0" bestFit="1" customWidth="1"/>
    <col min="20" max="20" width="10.421875" style="0" bestFit="1" customWidth="1"/>
    <col min="21" max="21" width="19.28125" style="0" bestFit="1" customWidth="1"/>
    <col min="22" max="22" width="11.8515625" style="0" bestFit="1" customWidth="1"/>
    <col min="23" max="23" width="11.7109375" style="0" bestFit="1" customWidth="1"/>
    <col min="24" max="24" width="11.140625" style="0" bestFit="1" customWidth="1"/>
    <col min="25" max="25" width="12.28125" style="0" bestFit="1" customWidth="1"/>
    <col min="26" max="26" width="15.421875" style="0" bestFit="1" customWidth="1"/>
    <col min="27" max="27" width="13.57421875" style="0" bestFit="1" customWidth="1"/>
    <col min="28" max="28" width="11.57421875" style="0" bestFit="1" customWidth="1"/>
    <col min="30" max="30" width="12.7109375" style="0" bestFit="1" customWidth="1"/>
  </cols>
  <sheetData>
    <row r="1" ht="12.75">
      <c r="H1" s="1" t="s">
        <v>0</v>
      </c>
    </row>
    <row r="2" spans="8:12" ht="12.75">
      <c r="H2" s="1" t="s">
        <v>1</v>
      </c>
      <c r="J2" s="1"/>
      <c r="K2" s="1"/>
      <c r="L2" s="1"/>
    </row>
    <row r="3" spans="1:28" ht="12.75">
      <c r="A3" s="1"/>
      <c r="B3" s="1"/>
      <c r="C3" s="1"/>
      <c r="D3" s="1"/>
      <c r="E3" s="1"/>
      <c r="F3" s="1"/>
      <c r="G3" s="1"/>
      <c r="H3" s="1"/>
      <c r="I3" s="1"/>
      <c r="L3" s="1"/>
      <c r="M3" s="1"/>
      <c r="AB3" t="s">
        <v>41</v>
      </c>
    </row>
    <row r="4" spans="1:45" ht="12.75">
      <c r="A4" s="1"/>
      <c r="B4" s="1"/>
      <c r="C4" s="1"/>
      <c r="D4" s="1"/>
      <c r="E4" s="2" t="s">
        <v>69</v>
      </c>
      <c r="F4" s="1"/>
      <c r="G4" s="2" t="s">
        <v>69</v>
      </c>
      <c r="H4" s="7" t="s">
        <v>2</v>
      </c>
      <c r="I4" s="7"/>
      <c r="M4" s="1"/>
      <c r="N4" s="1"/>
      <c r="O4" s="1"/>
      <c r="AB4" t="s">
        <v>40</v>
      </c>
      <c r="AD4" t="s">
        <v>58</v>
      </c>
      <c r="AE4" t="s">
        <v>61</v>
      </c>
      <c r="AL4" t="s">
        <v>50</v>
      </c>
      <c r="AN4" t="s">
        <v>52</v>
      </c>
      <c r="AQ4" t="s">
        <v>53</v>
      </c>
      <c r="AR4" t="s">
        <v>51</v>
      </c>
      <c r="AS4" t="s">
        <v>54</v>
      </c>
    </row>
    <row r="5" spans="1:48" ht="12.75">
      <c r="A5" s="2" t="s">
        <v>3</v>
      </c>
      <c r="C5" s="2" t="s">
        <v>4</v>
      </c>
      <c r="D5" s="2" t="s">
        <v>5</v>
      </c>
      <c r="E5" s="2" t="s">
        <v>5</v>
      </c>
      <c r="F5" s="2" t="s">
        <v>6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1" t="s">
        <v>14</v>
      </c>
      <c r="Q5" t="s">
        <v>39</v>
      </c>
      <c r="R5" t="s">
        <v>27</v>
      </c>
      <c r="S5" t="s">
        <v>29</v>
      </c>
      <c r="T5" s="20" t="s">
        <v>30</v>
      </c>
      <c r="U5" s="20" t="s">
        <v>31</v>
      </c>
      <c r="V5" s="21" t="s">
        <v>32</v>
      </c>
      <c r="W5" s="22" t="s">
        <v>33</v>
      </c>
      <c r="X5" s="22" t="s">
        <v>34</v>
      </c>
      <c r="Y5" s="22" t="s">
        <v>35</v>
      </c>
      <c r="Z5" s="23" t="s">
        <v>36</v>
      </c>
      <c r="AA5" s="23" t="s">
        <v>37</v>
      </c>
      <c r="AB5" t="s">
        <v>56</v>
      </c>
      <c r="AC5" t="s">
        <v>57</v>
      </c>
      <c r="AD5" t="s">
        <v>59</v>
      </c>
      <c r="AE5" t="s">
        <v>60</v>
      </c>
      <c r="AF5" t="s">
        <v>62</v>
      </c>
      <c r="AL5" t="s">
        <v>42</v>
      </c>
      <c r="AM5" t="s">
        <v>43</v>
      </c>
      <c r="AN5" t="s">
        <v>44</v>
      </c>
      <c r="AO5" t="s">
        <v>45</v>
      </c>
      <c r="AP5" t="s">
        <v>46</v>
      </c>
      <c r="AQ5" t="s">
        <v>47</v>
      </c>
      <c r="AR5" t="s">
        <v>48</v>
      </c>
      <c r="AS5" t="s">
        <v>49</v>
      </c>
      <c r="AV5" t="s">
        <v>28</v>
      </c>
    </row>
    <row r="6" spans="1:27" ht="12.75">
      <c r="A6" s="2"/>
      <c r="C6" s="2" t="s">
        <v>15</v>
      </c>
      <c r="D6" s="11" t="s">
        <v>16</v>
      </c>
      <c r="E6" s="11" t="s">
        <v>16</v>
      </c>
      <c r="F6" s="10" t="s">
        <v>17</v>
      </c>
      <c r="G6" s="10" t="s">
        <v>17</v>
      </c>
      <c r="H6" s="10" t="s">
        <v>18</v>
      </c>
      <c r="I6" s="10" t="s">
        <v>18</v>
      </c>
      <c r="J6" s="2" t="s">
        <v>19</v>
      </c>
      <c r="K6" s="2" t="s">
        <v>20</v>
      </c>
      <c r="T6" s="20"/>
      <c r="U6" s="20" t="s">
        <v>38</v>
      </c>
      <c r="V6" s="21"/>
      <c r="W6" s="21"/>
      <c r="X6" s="21"/>
      <c r="Y6" s="21"/>
      <c r="Z6" s="21"/>
      <c r="AA6" s="21"/>
    </row>
    <row r="7" spans="1:27" ht="12.75">
      <c r="A7" s="2"/>
      <c r="B7" s="2" t="s">
        <v>25</v>
      </c>
      <c r="C7" s="2"/>
      <c r="D7" s="11"/>
      <c r="E7" s="11"/>
      <c r="F7" s="10"/>
      <c r="G7" s="10"/>
      <c r="H7" s="10"/>
      <c r="I7" s="2"/>
      <c r="J7" s="2"/>
      <c r="K7" s="2"/>
      <c r="L7" s="2"/>
      <c r="M7" s="2"/>
      <c r="N7" s="2"/>
      <c r="O7" s="2"/>
      <c r="P7" s="1"/>
      <c r="Q7" s="2"/>
      <c r="T7" s="20"/>
      <c r="U7" s="20"/>
      <c r="V7" s="21"/>
      <c r="W7" s="21"/>
      <c r="X7" s="21"/>
      <c r="Y7" s="21"/>
      <c r="Z7" s="21"/>
      <c r="AA7" s="21"/>
    </row>
    <row r="8" spans="1:44" ht="12.75">
      <c r="A8" s="12">
        <v>1978</v>
      </c>
      <c r="B8" s="2">
        <v>6</v>
      </c>
      <c r="C8" s="18">
        <v>229.2</v>
      </c>
      <c r="D8" s="16"/>
      <c r="E8" s="16"/>
      <c r="F8" s="17">
        <v>376.8</v>
      </c>
      <c r="G8" s="17"/>
      <c r="H8" s="13">
        <v>100</v>
      </c>
      <c r="I8" s="14">
        <v>100</v>
      </c>
      <c r="J8" s="2"/>
      <c r="K8" s="2"/>
      <c r="L8" s="2"/>
      <c r="M8" s="2"/>
      <c r="N8" s="2"/>
      <c r="O8" s="2"/>
      <c r="P8" s="1"/>
      <c r="Q8" s="2"/>
      <c r="R8">
        <v>1254.1</v>
      </c>
      <c r="S8" s="19">
        <v>100</v>
      </c>
      <c r="T8" s="24">
        <f>C$8/100*S8</f>
        <v>229.2</v>
      </c>
      <c r="U8" s="24">
        <f>C8/T8*100</f>
        <v>100</v>
      </c>
      <c r="V8" s="25"/>
      <c r="W8" s="21"/>
      <c r="X8" s="21"/>
      <c r="Y8" s="21"/>
      <c r="Z8" s="21"/>
      <c r="AA8" s="21"/>
      <c r="AB8" s="29">
        <v>62.33</v>
      </c>
      <c r="AC8" s="26">
        <f>AB8/U8*100</f>
        <v>62.33</v>
      </c>
      <c r="AD8" s="26"/>
      <c r="AE8" s="26"/>
      <c r="AF8" s="26"/>
      <c r="AG8" s="26"/>
      <c r="AH8" s="26"/>
      <c r="AI8" s="26"/>
      <c r="AJ8" s="26"/>
      <c r="AK8" s="26"/>
      <c r="AL8">
        <v>205.5</v>
      </c>
      <c r="AR8">
        <v>228.2</v>
      </c>
    </row>
    <row r="9" spans="1:48" ht="12.75">
      <c r="A9" s="12">
        <v>1979</v>
      </c>
      <c r="B9" s="2">
        <v>6</v>
      </c>
      <c r="C9" s="18">
        <v>244.96</v>
      </c>
      <c r="D9" s="16"/>
      <c r="E9" s="16"/>
      <c r="F9" s="17">
        <v>396</v>
      </c>
      <c r="G9" s="17"/>
      <c r="H9" s="13">
        <v>101.1</v>
      </c>
      <c r="I9" s="14">
        <v>101.7</v>
      </c>
      <c r="J9" s="2"/>
      <c r="K9" s="2"/>
      <c r="L9" s="2"/>
      <c r="M9" s="2"/>
      <c r="N9" s="2"/>
      <c r="O9" s="2"/>
      <c r="P9" s="1"/>
      <c r="Q9" s="2"/>
      <c r="R9">
        <v>1321.5</v>
      </c>
      <c r="S9" s="19">
        <f aca="true" t="shared" si="0" ref="S9:S28">S8*AV9/100</f>
        <v>104.9</v>
      </c>
      <c r="T9" s="24">
        <f aca="true" t="shared" si="1" ref="T9:T28">C$8/100*S9</f>
        <v>240.4308</v>
      </c>
      <c r="U9" s="24">
        <f aca="true" t="shared" si="2" ref="U9:U28">C9/T9*100</f>
        <v>101.88378527210324</v>
      </c>
      <c r="V9" s="25"/>
      <c r="W9" s="21"/>
      <c r="X9" s="21"/>
      <c r="Y9" s="21"/>
      <c r="Z9" s="21"/>
      <c r="AA9" s="21"/>
      <c r="AB9" s="29">
        <v>64.68</v>
      </c>
      <c r="AC9" s="26">
        <f>AB9/U9*100</f>
        <v>63.484095950359254</v>
      </c>
      <c r="AD9" s="26"/>
      <c r="AE9" s="26"/>
      <c r="AF9" s="26"/>
      <c r="AG9" s="26"/>
      <c r="AH9" s="26"/>
      <c r="AI9" s="26"/>
      <c r="AJ9" s="26"/>
      <c r="AK9" s="26"/>
      <c r="AL9">
        <v>219.5</v>
      </c>
      <c r="AR9">
        <v>244.98</v>
      </c>
      <c r="AV9">
        <v>104.9</v>
      </c>
    </row>
    <row r="10" spans="1:48" ht="12.75">
      <c r="A10" s="12">
        <v>1980</v>
      </c>
      <c r="B10" s="2">
        <v>6</v>
      </c>
      <c r="C10" s="18">
        <v>281</v>
      </c>
      <c r="D10" s="16"/>
      <c r="E10" s="16"/>
      <c r="F10" s="17">
        <v>452.6</v>
      </c>
      <c r="G10" s="17"/>
      <c r="H10" s="13">
        <v>105.4</v>
      </c>
      <c r="I10" s="14">
        <v>106.2</v>
      </c>
      <c r="J10" s="2"/>
      <c r="K10" s="2"/>
      <c r="L10" s="2"/>
      <c r="M10" s="2"/>
      <c r="N10" s="2"/>
      <c r="O10" s="2"/>
      <c r="P10" s="1"/>
      <c r="Q10" s="2"/>
      <c r="R10">
        <v>1441.7</v>
      </c>
      <c r="S10" s="19">
        <f t="shared" si="0"/>
        <v>114.55080000000002</v>
      </c>
      <c r="T10" s="24">
        <f t="shared" si="1"/>
        <v>262.5504336</v>
      </c>
      <c r="U10" s="24">
        <f t="shared" si="2"/>
        <v>107.0270561533744</v>
      </c>
      <c r="V10" s="25"/>
      <c r="W10" s="21"/>
      <c r="X10" s="21"/>
      <c r="Y10" s="21"/>
      <c r="Z10" s="21"/>
      <c r="AA10" s="21"/>
      <c r="AB10" s="29">
        <v>56.82</v>
      </c>
      <c r="AC10" s="26">
        <f aca="true" t="shared" si="3" ref="AC10:AC28">AB10/U10*100</f>
        <v>53.08937949164413</v>
      </c>
      <c r="AD10" s="26"/>
      <c r="AE10" s="26"/>
      <c r="AF10" s="26"/>
      <c r="AG10" s="26"/>
      <c r="AH10" s="26"/>
      <c r="AI10" s="26"/>
      <c r="AJ10" s="26"/>
      <c r="AK10" s="26"/>
      <c r="AL10">
        <v>249.56</v>
      </c>
      <c r="AR10">
        <v>281.46</v>
      </c>
      <c r="AV10">
        <v>109.2</v>
      </c>
    </row>
    <row r="11" spans="1:48" ht="12.75">
      <c r="A11" s="12">
        <v>1981</v>
      </c>
      <c r="B11" s="2">
        <v>6</v>
      </c>
      <c r="C11" s="18">
        <v>288.61</v>
      </c>
      <c r="D11" s="16"/>
      <c r="E11" s="16"/>
      <c r="F11" s="17">
        <v>461</v>
      </c>
      <c r="G11" s="17"/>
      <c r="H11" s="13">
        <v>108.8</v>
      </c>
      <c r="I11" s="14">
        <v>112.3</v>
      </c>
      <c r="J11" s="2"/>
      <c r="K11" s="2"/>
      <c r="L11" s="2"/>
      <c r="M11" s="2"/>
      <c r="N11" s="2"/>
      <c r="O11" s="2"/>
      <c r="P11" s="1"/>
      <c r="Q11" s="2"/>
      <c r="R11">
        <v>1505.1</v>
      </c>
      <c r="S11" s="19">
        <f t="shared" si="0"/>
        <v>112.71798720000002</v>
      </c>
      <c r="T11" s="24">
        <f t="shared" si="1"/>
        <v>258.34962666240006</v>
      </c>
      <c r="U11" s="24">
        <f t="shared" si="2"/>
        <v>111.71295415771701</v>
      </c>
      <c r="V11" s="25"/>
      <c r="W11" s="21"/>
      <c r="X11" s="21"/>
      <c r="Y11" s="21"/>
      <c r="Z11" s="21"/>
      <c r="AA11" s="21"/>
      <c r="AB11" s="29">
        <v>53.8</v>
      </c>
      <c r="AC11" s="26">
        <f t="shared" si="3"/>
        <v>48.15914179840311</v>
      </c>
      <c r="AD11" s="26"/>
      <c r="AE11" s="26"/>
      <c r="AF11" s="26"/>
      <c r="AG11" s="26"/>
      <c r="AH11" s="26"/>
      <c r="AI11" s="26"/>
      <c r="AJ11" s="26"/>
      <c r="AK11" s="26"/>
      <c r="AL11">
        <v>249.42</v>
      </c>
      <c r="AR11">
        <v>287.63</v>
      </c>
      <c r="AV11">
        <v>98.4</v>
      </c>
    </row>
    <row r="12" spans="1:48" ht="12.75">
      <c r="A12" s="12">
        <v>1982</v>
      </c>
      <c r="B12" s="2">
        <v>6</v>
      </c>
      <c r="C12" s="18">
        <v>315.07</v>
      </c>
      <c r="D12" s="16"/>
      <c r="E12" s="16"/>
      <c r="F12" s="17">
        <v>482.3</v>
      </c>
      <c r="G12" s="17"/>
      <c r="H12" s="13">
        <v>110.1</v>
      </c>
      <c r="I12" s="14">
        <v>113.9</v>
      </c>
      <c r="J12" s="2"/>
      <c r="K12" s="2"/>
      <c r="L12" s="2"/>
      <c r="M12" s="2"/>
      <c r="N12" s="2"/>
      <c r="O12" s="2"/>
      <c r="P12" s="1"/>
      <c r="Q12" s="2"/>
      <c r="R12">
        <v>1571.6</v>
      </c>
      <c r="S12" s="19">
        <f t="shared" si="0"/>
        <v>118.69204052160003</v>
      </c>
      <c r="T12" s="24">
        <f t="shared" si="1"/>
        <v>272.04215687550726</v>
      </c>
      <c r="U12" s="24">
        <f t="shared" si="2"/>
        <v>115.81660857959719</v>
      </c>
      <c r="V12" s="25"/>
      <c r="W12" s="21"/>
      <c r="X12" s="21"/>
      <c r="Y12" s="21"/>
      <c r="Z12" s="21"/>
      <c r="AA12" s="21"/>
      <c r="AB12" s="29">
        <v>67.87</v>
      </c>
      <c r="AC12" s="26">
        <f t="shared" si="3"/>
        <v>58.60126697921313</v>
      </c>
      <c r="AD12" s="26"/>
      <c r="AE12" s="26"/>
      <c r="AF12" s="26"/>
      <c r="AG12" s="26"/>
      <c r="AH12" s="26"/>
      <c r="AI12" s="26"/>
      <c r="AJ12" s="26"/>
      <c r="AK12" s="26"/>
      <c r="AL12">
        <v>261.62</v>
      </c>
      <c r="AR12">
        <v>312.28</v>
      </c>
      <c r="AV12">
        <v>105.3</v>
      </c>
    </row>
    <row r="13" spans="1:48" ht="12.75">
      <c r="A13" s="12">
        <v>1983</v>
      </c>
      <c r="B13" s="2">
        <v>6</v>
      </c>
      <c r="C13" s="18">
        <v>364.02</v>
      </c>
      <c r="D13" s="16"/>
      <c r="E13" s="16"/>
      <c r="F13" s="17">
        <v>527.7</v>
      </c>
      <c r="G13" s="17"/>
      <c r="H13" s="13">
        <v>111.8</v>
      </c>
      <c r="I13" s="14">
        <v>115.8</v>
      </c>
      <c r="J13" s="2"/>
      <c r="K13" s="2"/>
      <c r="L13" s="2"/>
      <c r="M13" s="2"/>
      <c r="N13" s="2"/>
      <c r="O13" s="2"/>
      <c r="P13" s="1"/>
      <c r="Q13" s="2"/>
      <c r="R13">
        <v>1638.6</v>
      </c>
      <c r="S13" s="19">
        <f t="shared" si="0"/>
        <v>134.47808191097283</v>
      </c>
      <c r="T13" s="24">
        <f t="shared" si="1"/>
        <v>308.22376373994973</v>
      </c>
      <c r="U13" s="24">
        <f t="shared" si="2"/>
        <v>118.10250954794188</v>
      </c>
      <c r="V13" s="25"/>
      <c r="W13" s="21"/>
      <c r="X13" s="21"/>
      <c r="Y13" s="21"/>
      <c r="Z13" s="21"/>
      <c r="AA13" s="21"/>
      <c r="AB13" s="29">
        <v>86.81</v>
      </c>
      <c r="AC13" s="26">
        <f t="shared" si="3"/>
        <v>73.50394189952486</v>
      </c>
      <c r="AD13" s="26"/>
      <c r="AE13" s="26"/>
      <c r="AF13" s="26"/>
      <c r="AG13" s="26"/>
      <c r="AH13" s="26"/>
      <c r="AI13" s="26"/>
      <c r="AJ13" s="26"/>
      <c r="AK13" s="26"/>
      <c r="AL13">
        <v>298</v>
      </c>
      <c r="AR13">
        <v>359.2</v>
      </c>
      <c r="AV13">
        <v>113.3</v>
      </c>
    </row>
    <row r="14" spans="1:48" ht="12.75">
      <c r="A14" s="3">
        <v>1984</v>
      </c>
      <c r="B14" s="2">
        <v>6</v>
      </c>
      <c r="C14" s="18">
        <v>438.17</v>
      </c>
      <c r="D14" s="16"/>
      <c r="E14" s="16"/>
      <c r="F14" s="15">
        <v>612.5</v>
      </c>
      <c r="G14" s="15"/>
      <c r="H14" s="13">
        <v>116.2</v>
      </c>
      <c r="I14" s="14">
        <v>120</v>
      </c>
      <c r="J14" s="2"/>
      <c r="K14" s="2"/>
      <c r="R14">
        <v>1680.7</v>
      </c>
      <c r="S14" s="19">
        <f t="shared" si="0"/>
        <v>157.07039967201626</v>
      </c>
      <c r="T14" s="24">
        <f t="shared" si="1"/>
        <v>360.00535604826126</v>
      </c>
      <c r="U14" s="24">
        <f t="shared" si="2"/>
        <v>121.71207806732194</v>
      </c>
      <c r="V14" s="25"/>
      <c r="W14" s="21"/>
      <c r="X14" s="21"/>
      <c r="Y14" s="21"/>
      <c r="Z14" s="21"/>
      <c r="AA14" s="21"/>
      <c r="AB14" s="29">
        <v>127.59</v>
      </c>
      <c r="AC14" s="26">
        <f t="shared" si="3"/>
        <v>104.8293661779621</v>
      </c>
      <c r="AD14" s="26"/>
      <c r="AE14" s="26"/>
      <c r="AF14" s="26"/>
      <c r="AG14" s="26"/>
      <c r="AH14" s="26"/>
      <c r="AI14" s="26"/>
      <c r="AJ14" s="26"/>
      <c r="AK14" s="26"/>
      <c r="AL14">
        <v>354.15</v>
      </c>
      <c r="AM14" t="s">
        <v>55</v>
      </c>
      <c r="AN14">
        <v>63.8</v>
      </c>
      <c r="AO14">
        <v>1</v>
      </c>
      <c r="AP14">
        <v>2.5</v>
      </c>
      <c r="AQ14" t="e">
        <f>AL14-AM14+AN14+AO14+AP14</f>
        <v>#VALUE!</v>
      </c>
      <c r="AR14">
        <v>429.6</v>
      </c>
      <c r="AS14" t="e">
        <f>AR14-AQ14</f>
        <v>#VALUE!</v>
      </c>
      <c r="AV14">
        <v>116.8</v>
      </c>
    </row>
    <row r="15" spans="1:48" ht="12.75">
      <c r="A15" s="3">
        <v>1985</v>
      </c>
      <c r="B15" s="2">
        <v>6</v>
      </c>
      <c r="C15" s="18">
        <v>518.59</v>
      </c>
      <c r="D15" s="16"/>
      <c r="E15" s="4">
        <v>502.2</v>
      </c>
      <c r="F15" s="15">
        <v>774.6</v>
      </c>
      <c r="G15" s="15"/>
      <c r="H15" s="13">
        <v>127.8</v>
      </c>
      <c r="I15" s="14">
        <v>133.7</v>
      </c>
      <c r="J15" s="8">
        <v>142.2</v>
      </c>
      <c r="K15" s="8">
        <f>SUM(L15:P15)</f>
        <v>142.2</v>
      </c>
      <c r="L15" s="8">
        <v>20.9</v>
      </c>
      <c r="M15">
        <v>27.7</v>
      </c>
      <c r="N15" s="8">
        <v>1.1</v>
      </c>
      <c r="O15" s="8">
        <v>51.1</v>
      </c>
      <c r="P15" s="8">
        <v>41.4</v>
      </c>
      <c r="Q15" s="8">
        <f>SUM(L15:P15)</f>
        <v>142.2</v>
      </c>
      <c r="R15">
        <v>1769.1</v>
      </c>
      <c r="S15" s="19">
        <f t="shared" si="0"/>
        <v>177.96076282839442</v>
      </c>
      <c r="T15" s="24">
        <f t="shared" si="1"/>
        <v>407.88606840268</v>
      </c>
      <c r="U15" s="24">
        <f t="shared" si="2"/>
        <v>127.14089550320926</v>
      </c>
      <c r="V15" s="25">
        <f aca="true" t="shared" si="4" ref="V15:AA28">L15/$U15*100</f>
        <v>16.438455869985944</v>
      </c>
      <c r="W15" s="25">
        <f t="shared" si="4"/>
        <v>21.786852995148838</v>
      </c>
      <c r="X15" s="25">
        <f t="shared" si="4"/>
        <v>0.8651818878939972</v>
      </c>
      <c r="Y15" s="25">
        <f t="shared" si="4"/>
        <v>40.19163133762114</v>
      </c>
      <c r="Z15" s="25">
        <f t="shared" si="4"/>
        <v>32.56230014437407</v>
      </c>
      <c r="AA15" s="25">
        <f t="shared" si="4"/>
        <v>111.84442223502398</v>
      </c>
      <c r="AB15" s="29">
        <v>174.24</v>
      </c>
      <c r="AC15" s="26">
        <f t="shared" si="3"/>
        <v>137.04481104240915</v>
      </c>
      <c r="AD15" s="26"/>
      <c r="AE15" s="26"/>
      <c r="AF15" s="26"/>
      <c r="AG15" s="26"/>
      <c r="AH15" s="26"/>
      <c r="AI15" s="26"/>
      <c r="AJ15" s="26"/>
      <c r="AK15" s="26"/>
      <c r="AL15">
        <v>425.72</v>
      </c>
      <c r="AM15" t="s">
        <v>55</v>
      </c>
      <c r="AN15">
        <v>94.5</v>
      </c>
      <c r="AO15">
        <v>0.8</v>
      </c>
      <c r="AP15">
        <v>2.5</v>
      </c>
      <c r="AQ15" t="e">
        <f aca="true" t="shared" si="5" ref="AQ15:AQ23">AL15-AM15+AN15+AO15+AP15</f>
        <v>#VALUE!</v>
      </c>
      <c r="AR15">
        <v>505.61</v>
      </c>
      <c r="AS15" t="e">
        <f aca="true" t="shared" si="6" ref="AS15:AS23">AR15-AQ15</f>
        <v>#VALUE!</v>
      </c>
      <c r="AV15">
        <v>113.3</v>
      </c>
    </row>
    <row r="16" spans="1:48" ht="12.75">
      <c r="A16" s="3">
        <v>1986</v>
      </c>
      <c r="B16" s="2">
        <v>6</v>
      </c>
      <c r="C16" s="18">
        <v>605.39</v>
      </c>
      <c r="D16" s="16">
        <v>548.4</v>
      </c>
      <c r="E16" s="4">
        <v>512.5</v>
      </c>
      <c r="F16" s="15">
        <v>875</v>
      </c>
      <c r="G16" s="15"/>
      <c r="H16" s="13">
        <v>135.5</v>
      </c>
      <c r="I16" s="14">
        <v>143.1</v>
      </c>
      <c r="J16" s="8">
        <v>171.8</v>
      </c>
      <c r="K16" s="8">
        <f aca="true" t="shared" si="7" ref="K16:K25">SUM(L16:P16)</f>
        <v>171.8</v>
      </c>
      <c r="L16" s="8">
        <v>26.4</v>
      </c>
      <c r="M16" s="8">
        <v>38.2</v>
      </c>
      <c r="N16">
        <v>3.8</v>
      </c>
      <c r="O16" s="8">
        <v>80.6</v>
      </c>
      <c r="P16" s="8">
        <v>22.8</v>
      </c>
      <c r="Q16" s="8">
        <f aca="true" t="shared" si="8" ref="Q16:Q28">SUM(L16:P16)</f>
        <v>171.8</v>
      </c>
      <c r="R16">
        <v>1799.2</v>
      </c>
      <c r="S16" s="19">
        <f t="shared" si="0"/>
        <v>192.73150614315117</v>
      </c>
      <c r="T16" s="24">
        <f t="shared" si="1"/>
        <v>441.74061208010244</v>
      </c>
      <c r="U16" s="24">
        <f t="shared" si="2"/>
        <v>137.04648914875466</v>
      </c>
      <c r="V16" s="25">
        <f t="shared" si="4"/>
        <v>19.263536164975807</v>
      </c>
      <c r="W16" s="25">
        <f t="shared" si="4"/>
        <v>27.873753087199844</v>
      </c>
      <c r="X16" s="25">
        <f t="shared" si="4"/>
        <v>2.772781720716215</v>
      </c>
      <c r="Y16" s="25">
        <f t="shared" si="4"/>
        <v>58.81215965519129</v>
      </c>
      <c r="Z16" s="25">
        <f t="shared" si="4"/>
        <v>16.63669032429729</v>
      </c>
      <c r="AA16" s="25">
        <f t="shared" si="4"/>
        <v>125.35892095238046</v>
      </c>
      <c r="AB16" s="29">
        <v>215.95</v>
      </c>
      <c r="AC16" s="26">
        <f t="shared" si="3"/>
        <v>157.57426647070173</v>
      </c>
      <c r="AD16" s="26"/>
      <c r="AE16" s="26"/>
      <c r="AF16" s="26"/>
      <c r="AG16" s="26"/>
      <c r="AH16" s="26"/>
      <c r="AI16" s="26"/>
      <c r="AJ16" s="26"/>
      <c r="AK16" s="26"/>
      <c r="AL16">
        <v>481.43</v>
      </c>
      <c r="AM16" t="s">
        <v>55</v>
      </c>
      <c r="AN16">
        <v>101.9</v>
      </c>
      <c r="AO16">
        <v>1.3</v>
      </c>
      <c r="AP16">
        <v>2.2</v>
      </c>
      <c r="AQ16" t="e">
        <f t="shared" si="5"/>
        <v>#VALUE!</v>
      </c>
      <c r="AR16">
        <v>578.94</v>
      </c>
      <c r="AS16" t="e">
        <f t="shared" si="6"/>
        <v>#VALUE!</v>
      </c>
      <c r="AV16">
        <v>108.3</v>
      </c>
    </row>
    <row r="17" spans="1:48" ht="12.75">
      <c r="A17" s="3">
        <v>1987</v>
      </c>
      <c r="B17" s="2">
        <v>6</v>
      </c>
      <c r="C17" s="18">
        <v>719.67</v>
      </c>
      <c r="D17" s="16">
        <v>556.9</v>
      </c>
      <c r="E17" s="4">
        <v>518.9</v>
      </c>
      <c r="F17" s="15">
        <v>1044</v>
      </c>
      <c r="G17" s="15"/>
      <c r="H17" s="13">
        <v>147.7</v>
      </c>
      <c r="I17" s="14">
        <v>157.1</v>
      </c>
      <c r="J17" s="8">
        <v>218.2</v>
      </c>
      <c r="K17" s="8">
        <f t="shared" si="7"/>
        <v>218.1</v>
      </c>
      <c r="L17">
        <v>29.9</v>
      </c>
      <c r="M17">
        <v>48.1</v>
      </c>
      <c r="N17">
        <v>11.2</v>
      </c>
      <c r="O17" s="8">
        <v>86</v>
      </c>
      <c r="P17" s="8">
        <v>42.9</v>
      </c>
      <c r="Q17" s="8">
        <f t="shared" si="8"/>
        <v>218.1</v>
      </c>
      <c r="R17">
        <v>1835.4</v>
      </c>
      <c r="S17" s="19">
        <f t="shared" si="0"/>
        <v>219.90664850933547</v>
      </c>
      <c r="T17" s="24">
        <f t="shared" si="1"/>
        <v>504.02603838339684</v>
      </c>
      <c r="U17" s="24">
        <f t="shared" si="2"/>
        <v>142.78428993634046</v>
      </c>
      <c r="V17" s="25">
        <f t="shared" si="4"/>
        <v>20.94067912746615</v>
      </c>
      <c r="W17" s="25">
        <f t="shared" si="4"/>
        <v>33.68717946592381</v>
      </c>
      <c r="X17" s="25">
        <f t="shared" si="4"/>
        <v>7.844000208281635</v>
      </c>
      <c r="Y17" s="25">
        <f t="shared" si="4"/>
        <v>60.230715885019706</v>
      </c>
      <c r="Z17" s="25">
        <f t="shared" si="4"/>
        <v>30.04532222636448</v>
      </c>
      <c r="AA17" s="25">
        <f t="shared" si="4"/>
        <v>152.74789691305577</v>
      </c>
      <c r="AB17" s="29">
        <v>256.83</v>
      </c>
      <c r="AC17" s="26">
        <f t="shared" si="3"/>
        <v>179.87272977615825</v>
      </c>
      <c r="AD17" s="26"/>
      <c r="AE17" s="26"/>
      <c r="AF17" s="26"/>
      <c r="AG17" s="26"/>
      <c r="AH17" s="26"/>
      <c r="AI17" s="26"/>
      <c r="AJ17" s="26"/>
      <c r="AK17" s="26"/>
      <c r="AL17">
        <v>566.39</v>
      </c>
      <c r="AM17" t="s">
        <v>55</v>
      </c>
      <c r="AN17">
        <v>108.7</v>
      </c>
      <c r="AO17">
        <v>1.8</v>
      </c>
      <c r="AP17">
        <v>2.4</v>
      </c>
      <c r="AQ17" t="e">
        <f t="shared" si="5"/>
        <v>#VALUE!</v>
      </c>
      <c r="AR17">
        <v>687.08</v>
      </c>
      <c r="AS17" t="e">
        <f t="shared" si="6"/>
        <v>#VALUE!</v>
      </c>
      <c r="AV17">
        <v>114.1</v>
      </c>
    </row>
    <row r="18" spans="1:48" ht="12.75">
      <c r="A18" s="3">
        <v>1988</v>
      </c>
      <c r="B18" s="2">
        <v>6</v>
      </c>
      <c r="C18" s="18">
        <v>881.74</v>
      </c>
      <c r="D18" s="16">
        <v>566.6</v>
      </c>
      <c r="E18" s="4">
        <v>525</v>
      </c>
      <c r="F18" s="15">
        <v>1304.8</v>
      </c>
      <c r="G18" s="15"/>
      <c r="H18" s="13">
        <v>176.2</v>
      </c>
      <c r="I18" s="14">
        <v>187.9</v>
      </c>
      <c r="J18" s="8">
        <v>261.3</v>
      </c>
      <c r="K18" s="8">
        <f t="shared" si="7"/>
        <v>261.3</v>
      </c>
      <c r="L18">
        <v>24.5</v>
      </c>
      <c r="M18" s="8">
        <v>59.3</v>
      </c>
      <c r="N18">
        <v>15.7</v>
      </c>
      <c r="O18" s="8">
        <v>108.3</v>
      </c>
      <c r="P18" s="8">
        <v>53.5</v>
      </c>
      <c r="Q18" s="8">
        <f t="shared" si="8"/>
        <v>261.3</v>
      </c>
      <c r="R18">
        <v>1858.6</v>
      </c>
      <c r="S18" s="19">
        <f t="shared" si="0"/>
        <v>245.63572638492772</v>
      </c>
      <c r="T18" s="24">
        <f t="shared" si="1"/>
        <v>562.9970848742543</v>
      </c>
      <c r="U18" s="24">
        <f t="shared" si="2"/>
        <v>156.61537576112622</v>
      </c>
      <c r="V18" s="25">
        <f t="shared" si="4"/>
        <v>15.643419351984972</v>
      </c>
      <c r="W18" s="25">
        <f t="shared" si="4"/>
        <v>37.86345990092689</v>
      </c>
      <c r="X18" s="25">
        <f t="shared" si="4"/>
        <v>10.0245585235169</v>
      </c>
      <c r="Y18" s="25">
        <f t="shared" si="4"/>
        <v>69.15029860489683</v>
      </c>
      <c r="Z18" s="25">
        <f t="shared" si="4"/>
        <v>34.16011980943657</v>
      </c>
      <c r="AA18" s="25">
        <f t="shared" si="4"/>
        <v>166.84185619076217</v>
      </c>
      <c r="AB18" s="29">
        <v>335.39</v>
      </c>
      <c r="AC18" s="26">
        <f t="shared" si="3"/>
        <v>214.14883332498937</v>
      </c>
      <c r="AD18" s="26"/>
      <c r="AE18" s="26"/>
      <c r="AF18" s="26"/>
      <c r="AG18" s="26"/>
      <c r="AH18" s="26"/>
      <c r="AI18" s="26"/>
      <c r="AJ18" s="26"/>
      <c r="AK18" s="26"/>
      <c r="AL18">
        <v>694.48</v>
      </c>
      <c r="AM18" t="s">
        <v>55</v>
      </c>
      <c r="AN18">
        <v>120.9</v>
      </c>
      <c r="AO18">
        <v>2.6</v>
      </c>
      <c r="AP18">
        <v>2.4</v>
      </c>
      <c r="AQ18" t="e">
        <f t="shared" si="5"/>
        <v>#VALUE!</v>
      </c>
      <c r="AR18">
        <v>839.99</v>
      </c>
      <c r="AS18" t="e">
        <f t="shared" si="6"/>
        <v>#VALUE!</v>
      </c>
      <c r="AV18">
        <v>111.7</v>
      </c>
    </row>
    <row r="19" spans="1:48" ht="12.75">
      <c r="A19" s="3">
        <v>1989</v>
      </c>
      <c r="B19" s="2">
        <v>6</v>
      </c>
      <c r="C19" s="18">
        <v>1004.64</v>
      </c>
      <c r="D19" s="17">
        <v>572.4</v>
      </c>
      <c r="E19" s="4">
        <v>528.9</v>
      </c>
      <c r="F19" s="15">
        <v>1546.2</v>
      </c>
      <c r="G19" s="15"/>
      <c r="H19" s="13">
        <v>208.6</v>
      </c>
      <c r="I19" s="14">
        <v>220.2</v>
      </c>
      <c r="J19" s="8">
        <v>243.2</v>
      </c>
      <c r="K19" s="8">
        <f t="shared" si="7"/>
        <v>253.5</v>
      </c>
      <c r="L19" s="8">
        <v>19</v>
      </c>
      <c r="M19" s="8">
        <v>46</v>
      </c>
      <c r="N19">
        <v>22.6</v>
      </c>
      <c r="O19" s="8">
        <v>134.3</v>
      </c>
      <c r="P19" s="8">
        <v>31.6</v>
      </c>
      <c r="Q19" s="8">
        <f t="shared" si="8"/>
        <v>253.5</v>
      </c>
      <c r="R19">
        <v>1874.8</v>
      </c>
      <c r="S19" s="19">
        <f t="shared" si="0"/>
        <v>253.25043390286046</v>
      </c>
      <c r="T19" s="24">
        <f t="shared" si="1"/>
        <v>580.4499945053561</v>
      </c>
      <c r="U19" s="24">
        <f t="shared" si="2"/>
        <v>173.07950891723706</v>
      </c>
      <c r="V19" s="25">
        <f t="shared" si="4"/>
        <v>10.977613767719548</v>
      </c>
      <c r="W19" s="25">
        <f t="shared" si="4"/>
        <v>26.577380700794695</v>
      </c>
      <c r="X19" s="25">
        <f t="shared" si="4"/>
        <v>13.057582692129568</v>
      </c>
      <c r="Y19" s="25">
        <f t="shared" si="4"/>
        <v>77.59439626340713</v>
      </c>
      <c r="Z19" s="25">
        <f t="shared" si="4"/>
        <v>18.25750500315462</v>
      </c>
      <c r="AA19" s="25">
        <f t="shared" si="4"/>
        <v>146.46447842720556</v>
      </c>
      <c r="AB19" s="29">
        <v>356.47</v>
      </c>
      <c r="AC19" s="26">
        <f t="shared" si="3"/>
        <v>205.95736735678884</v>
      </c>
      <c r="AD19" s="26"/>
      <c r="AE19" s="26"/>
      <c r="AF19" s="26"/>
      <c r="AG19" s="26"/>
      <c r="AH19" s="26"/>
      <c r="AI19" s="26"/>
      <c r="AJ19" s="26"/>
      <c r="AK19" s="26"/>
      <c r="AL19">
        <v>770.95</v>
      </c>
      <c r="AM19" t="s">
        <v>55</v>
      </c>
      <c r="AN19">
        <v>143.9</v>
      </c>
      <c r="AO19">
        <v>3.2</v>
      </c>
      <c r="AP19">
        <v>2.7</v>
      </c>
      <c r="AQ19" t="e">
        <f t="shared" si="5"/>
        <v>#VALUE!</v>
      </c>
      <c r="AR19">
        <v>922.1</v>
      </c>
      <c r="AS19" t="e">
        <f t="shared" si="6"/>
        <v>#VALUE!</v>
      </c>
      <c r="AV19">
        <v>103.1</v>
      </c>
    </row>
    <row r="20" spans="1:48" ht="12.75">
      <c r="A20" s="3">
        <v>1990</v>
      </c>
      <c r="B20" s="2">
        <v>6</v>
      </c>
      <c r="C20" s="18">
        <v>1061.91</v>
      </c>
      <c r="D20" s="16">
        <v>563.6</v>
      </c>
      <c r="E20" s="4">
        <v>540.7</v>
      </c>
      <c r="F20" s="15">
        <v>1606.9</v>
      </c>
      <c r="G20" s="15"/>
      <c r="H20" s="13">
        <v>214.2</v>
      </c>
      <c r="I20" s="14">
        <v>227</v>
      </c>
      <c r="J20" s="8">
        <v>262.9</v>
      </c>
      <c r="K20" s="8">
        <f t="shared" si="7"/>
        <v>262.9</v>
      </c>
      <c r="L20">
        <v>17.3</v>
      </c>
      <c r="M20" s="8">
        <v>54.3</v>
      </c>
      <c r="N20" s="8">
        <v>21.6</v>
      </c>
      <c r="O20" s="8">
        <v>131.9</v>
      </c>
      <c r="P20" s="8">
        <v>37.8</v>
      </c>
      <c r="Q20" s="8">
        <f t="shared" si="8"/>
        <v>262.9</v>
      </c>
      <c r="R20">
        <v>1897.3</v>
      </c>
      <c r="S20" s="19">
        <f t="shared" si="0"/>
        <v>255.52968780798622</v>
      </c>
      <c r="T20" s="24">
        <f t="shared" si="1"/>
        <v>585.6740444559043</v>
      </c>
      <c r="U20" s="24">
        <f t="shared" si="2"/>
        <v>181.31416443194485</v>
      </c>
      <c r="V20" s="25">
        <f t="shared" si="4"/>
        <v>9.541449811271335</v>
      </c>
      <c r="W20" s="25">
        <f t="shared" si="4"/>
        <v>29.948018771793844</v>
      </c>
      <c r="X20" s="25">
        <f t="shared" si="4"/>
        <v>11.913024041818547</v>
      </c>
      <c r="Y20" s="25">
        <f t="shared" si="4"/>
        <v>72.74666069980861</v>
      </c>
      <c r="Z20" s="25">
        <f t="shared" si="4"/>
        <v>20.847792073182454</v>
      </c>
      <c r="AA20" s="25">
        <f t="shared" si="4"/>
        <v>144.99694539787478</v>
      </c>
      <c r="AB20" s="29">
        <v>392.74</v>
      </c>
      <c r="AC20" s="26">
        <f t="shared" si="3"/>
        <v>216.60745658258404</v>
      </c>
      <c r="AD20" s="26"/>
      <c r="AE20" s="26"/>
      <c r="AF20" s="26"/>
      <c r="AG20" s="26"/>
      <c r="AH20" s="26"/>
      <c r="AI20" s="26"/>
      <c r="AJ20" s="26"/>
      <c r="AK20" s="26"/>
      <c r="AL20">
        <v>783.79</v>
      </c>
      <c r="AM20" t="s">
        <v>55</v>
      </c>
      <c r="AN20">
        <v>143</v>
      </c>
      <c r="AO20">
        <v>3.7</v>
      </c>
      <c r="AP20">
        <v>2.7</v>
      </c>
      <c r="AQ20" t="e">
        <f t="shared" si="5"/>
        <v>#VALUE!</v>
      </c>
      <c r="AR20">
        <v>964.89</v>
      </c>
      <c r="AS20" t="e">
        <f t="shared" si="6"/>
        <v>#VALUE!</v>
      </c>
      <c r="AV20">
        <v>100.9</v>
      </c>
    </row>
    <row r="21" spans="1:48" ht="12.75">
      <c r="A21" s="3">
        <v>1991</v>
      </c>
      <c r="B21" s="2">
        <v>6</v>
      </c>
      <c r="C21" s="18">
        <v>1200.02</v>
      </c>
      <c r="D21" s="16">
        <v>579.4</v>
      </c>
      <c r="E21" s="4">
        <v>547.1</v>
      </c>
      <c r="F21" s="15">
        <v>1835.8</v>
      </c>
      <c r="G21" s="15"/>
      <c r="H21" s="13">
        <v>223</v>
      </c>
      <c r="I21" s="14">
        <v>240.6</v>
      </c>
      <c r="J21" s="8">
        <v>318</v>
      </c>
      <c r="K21" s="8">
        <f t="shared" si="7"/>
        <v>317.8</v>
      </c>
      <c r="L21" s="8">
        <v>16.9</v>
      </c>
      <c r="M21" s="8">
        <v>81.2</v>
      </c>
      <c r="N21">
        <v>31</v>
      </c>
      <c r="O21" s="8">
        <v>144.4</v>
      </c>
      <c r="P21" s="8">
        <v>44.3</v>
      </c>
      <c r="Q21" s="8">
        <f t="shared" si="8"/>
        <v>317.8</v>
      </c>
      <c r="R21">
        <v>1938.3</v>
      </c>
      <c r="S21" s="19">
        <f t="shared" si="0"/>
        <v>271.1169987642734</v>
      </c>
      <c r="T21" s="24">
        <f t="shared" si="1"/>
        <v>621.4001611677145</v>
      </c>
      <c r="U21" s="24">
        <f t="shared" si="2"/>
        <v>193.11549545545054</v>
      </c>
      <c r="V21" s="25">
        <f t="shared" si="4"/>
        <v>8.75123974911616</v>
      </c>
      <c r="W21" s="25">
        <f t="shared" si="4"/>
        <v>42.04737678273563</v>
      </c>
      <c r="X21" s="25">
        <f t="shared" si="4"/>
        <v>16.052569954000056</v>
      </c>
      <c r="Y21" s="25">
        <f t="shared" si="4"/>
        <v>74.77390649540672</v>
      </c>
      <c r="Z21" s="25">
        <f t="shared" si="4"/>
        <v>22.939640289103306</v>
      </c>
      <c r="AA21" s="25">
        <f t="shared" si="4"/>
        <v>164.56473327036187</v>
      </c>
      <c r="AB21" s="29">
        <v>452.62</v>
      </c>
      <c r="AC21" s="26">
        <f t="shared" si="3"/>
        <v>234.37787782514533</v>
      </c>
      <c r="AD21" s="26"/>
      <c r="AE21" s="26"/>
      <c r="AF21" s="26"/>
      <c r="AG21" s="26"/>
      <c r="AH21" s="26"/>
      <c r="AI21" s="26"/>
      <c r="AJ21" s="26"/>
      <c r="AK21" s="26"/>
      <c r="AL21">
        <v>869.75</v>
      </c>
      <c r="AM21" t="s">
        <v>55</v>
      </c>
      <c r="AN21">
        <v>156.2</v>
      </c>
      <c r="AO21">
        <v>3.7</v>
      </c>
      <c r="AP21">
        <v>2.8</v>
      </c>
      <c r="AQ21" t="e">
        <f t="shared" si="5"/>
        <v>#VALUE!</v>
      </c>
      <c r="AR21">
        <v>1073.16</v>
      </c>
      <c r="AS21" t="e">
        <f t="shared" si="6"/>
        <v>#VALUE!</v>
      </c>
      <c r="AV21">
        <v>106.1</v>
      </c>
    </row>
    <row r="22" spans="1:48" ht="12.75">
      <c r="A22" s="3">
        <v>1992</v>
      </c>
      <c r="B22" s="2">
        <v>6</v>
      </c>
      <c r="C22" s="18">
        <v>1472.95</v>
      </c>
      <c r="D22" s="16">
        <v>577.7</v>
      </c>
      <c r="E22" s="4">
        <v>547.6</v>
      </c>
      <c r="F22" s="15">
        <v>2278.4</v>
      </c>
      <c r="G22" s="15"/>
      <c r="H22" s="13">
        <v>236.4</v>
      </c>
      <c r="I22" s="14">
        <v>260.1</v>
      </c>
      <c r="J22" s="8">
        <v>436.8</v>
      </c>
      <c r="K22" s="8">
        <f t="shared" si="7"/>
        <v>436.7</v>
      </c>
      <c r="L22" s="8">
        <v>17.2</v>
      </c>
      <c r="M22">
        <v>113.2</v>
      </c>
      <c r="N22" s="8">
        <v>25</v>
      </c>
      <c r="O22" s="8">
        <v>224.1</v>
      </c>
      <c r="P22" s="8">
        <v>57.2</v>
      </c>
      <c r="Q22" s="8">
        <f t="shared" si="8"/>
        <v>436.7</v>
      </c>
      <c r="R22">
        <v>1957.8</v>
      </c>
      <c r="S22" s="19">
        <f t="shared" si="0"/>
        <v>303.92215561475047</v>
      </c>
      <c r="T22" s="24">
        <f t="shared" si="1"/>
        <v>696.589580669008</v>
      </c>
      <c r="U22" s="24">
        <f t="shared" si="2"/>
        <v>211.45162673627297</v>
      </c>
      <c r="V22" s="25">
        <f t="shared" si="4"/>
        <v>8.134248133003116</v>
      </c>
      <c r="W22" s="25">
        <f t="shared" si="4"/>
        <v>53.534702828834455</v>
      </c>
      <c r="X22" s="25">
        <f t="shared" si="4"/>
        <v>11.823035077039412</v>
      </c>
      <c r="Y22" s="25">
        <f t="shared" si="4"/>
        <v>105.98168643058128</v>
      </c>
      <c r="Z22" s="25">
        <f t="shared" si="4"/>
        <v>27.05110425626617</v>
      </c>
      <c r="AA22" s="25">
        <f t="shared" si="4"/>
        <v>206.52477672572442</v>
      </c>
      <c r="AB22" s="29">
        <v>561.81</v>
      </c>
      <c r="AC22" s="26">
        <f t="shared" si="3"/>
        <v>265.69197346526045</v>
      </c>
      <c r="AD22" s="26"/>
      <c r="AE22" s="26"/>
      <c r="AF22" s="26"/>
      <c r="AG22" s="26"/>
      <c r="AH22" s="26"/>
      <c r="AI22" s="26"/>
      <c r="AJ22" s="26"/>
      <c r="AK22" s="26"/>
      <c r="AL22">
        <v>1060.68</v>
      </c>
      <c r="AM22" t="s">
        <v>55</v>
      </c>
      <c r="AN22">
        <v>161.5</v>
      </c>
      <c r="AO22">
        <v>4.9</v>
      </c>
      <c r="AP22">
        <v>0</v>
      </c>
      <c r="AQ22" t="e">
        <f t="shared" si="5"/>
        <v>#VALUE!</v>
      </c>
      <c r="AR22">
        <v>1297.65</v>
      </c>
      <c r="AS22" t="e">
        <f t="shared" si="6"/>
        <v>#VALUE!</v>
      </c>
      <c r="AV22">
        <v>112.1</v>
      </c>
    </row>
    <row r="23" spans="1:48" ht="12.75">
      <c r="A23" s="3">
        <v>1993</v>
      </c>
      <c r="B23" s="2">
        <v>6</v>
      </c>
      <c r="C23" s="18">
        <v>2010.82</v>
      </c>
      <c r="D23" s="16">
        <v>592.1</v>
      </c>
      <c r="E23" s="4">
        <v>535.7</v>
      </c>
      <c r="F23" s="15">
        <v>3272.4</v>
      </c>
      <c r="G23" s="15"/>
      <c r="H23" s="13">
        <v>268.3</v>
      </c>
      <c r="I23" s="14">
        <v>303.5</v>
      </c>
      <c r="J23" s="8">
        <v>718.2</v>
      </c>
      <c r="K23" s="8">
        <f t="shared" si="7"/>
        <v>700.3</v>
      </c>
      <c r="L23">
        <v>22.5</v>
      </c>
      <c r="M23" s="8">
        <v>149.7</v>
      </c>
      <c r="N23" s="8">
        <v>66.7</v>
      </c>
      <c r="O23" s="8">
        <v>361</v>
      </c>
      <c r="P23" s="8">
        <v>100.4</v>
      </c>
      <c r="Q23" s="8">
        <f t="shared" si="8"/>
        <v>700.3</v>
      </c>
      <c r="R23">
        <v>2006.1</v>
      </c>
      <c r="S23" s="19">
        <f t="shared" si="0"/>
        <v>349.20655680134826</v>
      </c>
      <c r="T23" s="24">
        <f t="shared" si="1"/>
        <v>800.3814281886902</v>
      </c>
      <c r="U23" s="24">
        <f t="shared" si="2"/>
        <v>251.23271595026924</v>
      </c>
      <c r="V23" s="25">
        <f t="shared" si="4"/>
        <v>8.955839972869539</v>
      </c>
      <c r="W23" s="25">
        <f t="shared" si="4"/>
        <v>59.586188619492</v>
      </c>
      <c r="X23" s="25">
        <f t="shared" si="4"/>
        <v>26.549090052906593</v>
      </c>
      <c r="Y23" s="25">
        <f t="shared" si="4"/>
        <v>143.69147689804015</v>
      </c>
      <c r="Z23" s="25">
        <f t="shared" si="4"/>
        <v>39.96294814560453</v>
      </c>
      <c r="AA23" s="25">
        <f t="shared" si="4"/>
        <v>278.7455436889128</v>
      </c>
      <c r="AB23" s="29">
        <v>901.26</v>
      </c>
      <c r="AC23" s="26">
        <f t="shared" si="3"/>
        <v>358.7351259532623</v>
      </c>
      <c r="AD23" s="26">
        <v>237.74</v>
      </c>
      <c r="AE23" s="26">
        <f aca="true" t="shared" si="9" ref="AE23:AE33">AD23/$U23*100</f>
        <v>94.6293953400002</v>
      </c>
      <c r="AF23" s="26">
        <f aca="true" t="shared" si="10" ref="AF23:AF28">AC23-AE23</f>
        <v>264.1057306132621</v>
      </c>
      <c r="AG23" s="26"/>
      <c r="AH23" s="26"/>
      <c r="AI23" s="26"/>
      <c r="AJ23" s="26"/>
      <c r="AK23" s="26"/>
      <c r="AL23">
        <v>1511.25</v>
      </c>
      <c r="AM23" t="s">
        <v>55</v>
      </c>
      <c r="AN23">
        <v>226.7</v>
      </c>
      <c r="AO23">
        <v>5</v>
      </c>
      <c r="AP23">
        <v>0</v>
      </c>
      <c r="AQ23" t="e">
        <f t="shared" si="5"/>
        <v>#VALUE!</v>
      </c>
      <c r="AR23">
        <v>1808.15</v>
      </c>
      <c r="AS23" t="e">
        <f t="shared" si="6"/>
        <v>#VALUE!</v>
      </c>
      <c r="AV23">
        <v>114.9</v>
      </c>
    </row>
    <row r="24" spans="1:48" ht="12.75">
      <c r="A24" s="3">
        <v>1994</v>
      </c>
      <c r="B24" s="2">
        <v>6</v>
      </c>
      <c r="C24" s="18">
        <v>2461.78</v>
      </c>
      <c r="D24" s="16">
        <v>609.1</v>
      </c>
      <c r="E24" s="4">
        <v>529.1</v>
      </c>
      <c r="F24" s="27">
        <v>4100.5</v>
      </c>
      <c r="G24" s="15"/>
      <c r="H24" s="13">
        <v>323.6</v>
      </c>
      <c r="I24" s="14">
        <v>382.7</v>
      </c>
      <c r="J24" s="8">
        <v>888</v>
      </c>
      <c r="K24" s="8">
        <f t="shared" si="7"/>
        <v>880.1</v>
      </c>
      <c r="L24">
        <v>16.4</v>
      </c>
      <c r="M24">
        <v>186.3</v>
      </c>
      <c r="N24">
        <v>119.8</v>
      </c>
      <c r="O24" s="8">
        <v>447</v>
      </c>
      <c r="P24" s="8">
        <v>110.6</v>
      </c>
      <c r="Q24" s="8">
        <f t="shared" si="8"/>
        <v>880.1</v>
      </c>
      <c r="R24">
        <v>2009.3</v>
      </c>
      <c r="S24" s="19">
        <f t="shared" si="0"/>
        <v>388.3176911630993</v>
      </c>
      <c r="T24" s="24">
        <f t="shared" si="1"/>
        <v>890.0241481458236</v>
      </c>
      <c r="U24" s="24">
        <f t="shared" si="2"/>
        <v>276.5969895455754</v>
      </c>
      <c r="V24" s="25">
        <f t="shared" si="4"/>
        <v>5.929204083870818</v>
      </c>
      <c r="W24" s="25">
        <f t="shared" si="4"/>
        <v>67.35431224543498</v>
      </c>
      <c r="X24" s="25">
        <f t="shared" si="4"/>
        <v>43.31211275900757</v>
      </c>
      <c r="Y24" s="25">
        <f t="shared" si="4"/>
        <v>161.60696496891808</v>
      </c>
      <c r="Z24" s="25">
        <f t="shared" si="4"/>
        <v>39.98597388268979</v>
      </c>
      <c r="AA24" s="25">
        <f t="shared" si="4"/>
        <v>318.18856793992126</v>
      </c>
      <c r="AB24" s="29">
        <v>1024.66</v>
      </c>
      <c r="AC24" s="26">
        <f t="shared" si="3"/>
        <v>370.4523327182362</v>
      </c>
      <c r="AD24" s="26">
        <v>283.25</v>
      </c>
      <c r="AE24" s="26">
        <f t="shared" si="9"/>
        <v>102.40530833880545</v>
      </c>
      <c r="AF24" s="26">
        <f t="shared" si="10"/>
        <v>268.04702437943075</v>
      </c>
      <c r="AG24" s="26"/>
      <c r="AH24" s="26"/>
      <c r="AI24" s="26"/>
      <c r="AJ24" s="26"/>
      <c r="AK24" s="26"/>
      <c r="AV24">
        <v>111.2</v>
      </c>
    </row>
    <row r="25" spans="1:48" ht="12.75">
      <c r="A25" s="3">
        <v>1995</v>
      </c>
      <c r="B25" s="2">
        <v>6</v>
      </c>
      <c r="C25" s="18">
        <v>2793.37</v>
      </c>
      <c r="D25" s="16">
        <v>591.1</v>
      </c>
      <c r="E25" s="4">
        <v>528.1</v>
      </c>
      <c r="F25" s="15">
        <v>5215.7</v>
      </c>
      <c r="G25" s="15"/>
      <c r="H25" s="13">
        <v>368.9</v>
      </c>
      <c r="I25" s="14">
        <v>444.3</v>
      </c>
      <c r="J25" s="8">
        <v>884.9</v>
      </c>
      <c r="K25" s="8">
        <f t="shared" si="7"/>
        <v>882.1</v>
      </c>
      <c r="L25">
        <v>21.8</v>
      </c>
      <c r="M25" s="4">
        <v>178.3</v>
      </c>
      <c r="N25" s="8">
        <v>112.4</v>
      </c>
      <c r="O25" s="8">
        <v>427.6</v>
      </c>
      <c r="P25" s="8">
        <v>142</v>
      </c>
      <c r="Q25" s="8">
        <f t="shared" si="8"/>
        <v>882.1</v>
      </c>
      <c r="R25">
        <v>2027.8</v>
      </c>
      <c r="S25" s="19">
        <f t="shared" si="0"/>
        <v>415.8882472356794</v>
      </c>
      <c r="T25" s="24">
        <f t="shared" si="1"/>
        <v>953.215862664177</v>
      </c>
      <c r="U25" s="24">
        <f t="shared" si="2"/>
        <v>293.0469486935216</v>
      </c>
      <c r="V25" s="25">
        <f t="shared" si="4"/>
        <v>7.439081040491972</v>
      </c>
      <c r="W25" s="25">
        <f t="shared" si="4"/>
        <v>60.8434930972348</v>
      </c>
      <c r="X25" s="25">
        <f t="shared" si="4"/>
        <v>38.355628850976956</v>
      </c>
      <c r="Y25" s="25">
        <f t="shared" si="4"/>
        <v>145.91518591350308</v>
      </c>
      <c r="Z25" s="25">
        <f t="shared" si="4"/>
        <v>48.456399438066974</v>
      </c>
      <c r="AA25" s="25">
        <f t="shared" si="4"/>
        <v>301.00978834027376</v>
      </c>
      <c r="AB25" s="29">
        <v>1046.6</v>
      </c>
      <c r="AC25" s="26">
        <f t="shared" si="3"/>
        <v>357.1441383935274</v>
      </c>
      <c r="AD25" s="26">
        <v>374.125</v>
      </c>
      <c r="AE25" s="26">
        <f t="shared" si="9"/>
        <v>127.6672566180761</v>
      </c>
      <c r="AF25" s="26">
        <f t="shared" si="10"/>
        <v>229.4768817754513</v>
      </c>
      <c r="AG25" s="26"/>
      <c r="AH25" s="26"/>
      <c r="AI25" s="26"/>
      <c r="AJ25" s="26"/>
      <c r="AK25" s="26"/>
      <c r="AV25">
        <v>107.1</v>
      </c>
    </row>
    <row r="26" spans="1:48" ht="12.75">
      <c r="A26" s="3">
        <v>1996</v>
      </c>
      <c r="B26" s="2">
        <v>6</v>
      </c>
      <c r="C26" s="18">
        <v>3157.69</v>
      </c>
      <c r="D26" s="16">
        <v>750.3</v>
      </c>
      <c r="E26" s="4">
        <v>507.7</v>
      </c>
      <c r="F26" s="15">
        <v>5602.18</v>
      </c>
      <c r="G26" s="15"/>
      <c r="H26" s="13">
        <v>388.8</v>
      </c>
      <c r="I26" s="14">
        <v>479.3</v>
      </c>
      <c r="J26" s="4">
        <v>881.67</v>
      </c>
      <c r="K26" s="9">
        <v>646.13</v>
      </c>
      <c r="L26" s="9">
        <v>20.75</v>
      </c>
      <c r="M26" s="4">
        <v>155.95</v>
      </c>
      <c r="N26" s="4">
        <v>57.31</v>
      </c>
      <c r="O26">
        <v>314.58</v>
      </c>
      <c r="P26">
        <v>97.54</v>
      </c>
      <c r="Q26" s="8">
        <f t="shared" si="8"/>
        <v>646.1299999999999</v>
      </c>
      <c r="R26">
        <v>2031.8</v>
      </c>
      <c r="S26" s="19">
        <f t="shared" si="0"/>
        <v>451.6546364979478</v>
      </c>
      <c r="T26" s="24">
        <f t="shared" si="1"/>
        <v>1035.1924268532964</v>
      </c>
      <c r="U26" s="24">
        <f t="shared" si="2"/>
        <v>305.03410941659604</v>
      </c>
      <c r="V26" s="25">
        <f t="shared" si="4"/>
        <v>6.802517934694634</v>
      </c>
      <c r="W26" s="25">
        <f t="shared" si="4"/>
        <v>51.1254299718375</v>
      </c>
      <c r="X26" s="25">
        <f t="shared" si="4"/>
        <v>18.788062787342145</v>
      </c>
      <c r="Y26" s="25">
        <f t="shared" si="4"/>
        <v>103.12945021186688</v>
      </c>
      <c r="Z26" s="25">
        <f t="shared" si="4"/>
        <v>31.97675177590914</v>
      </c>
      <c r="AA26" s="25">
        <f t="shared" si="4"/>
        <v>211.82221268165029</v>
      </c>
      <c r="AB26" s="29">
        <v>1076.26</v>
      </c>
      <c r="AC26" s="26">
        <f t="shared" si="3"/>
        <v>352.83267240455166</v>
      </c>
      <c r="AD26" s="26">
        <v>465</v>
      </c>
      <c r="AE26" s="26">
        <f t="shared" si="9"/>
        <v>152.44196817508458</v>
      </c>
      <c r="AF26" s="26">
        <f t="shared" si="10"/>
        <v>200.39070422946708</v>
      </c>
      <c r="AG26" s="26"/>
      <c r="AH26" s="26"/>
      <c r="AI26" s="26"/>
      <c r="AJ26" s="26"/>
      <c r="AK26" s="26"/>
      <c r="AV26">
        <v>108.6</v>
      </c>
    </row>
    <row r="27" spans="1:48" ht="12.75">
      <c r="A27" s="3">
        <v>1997</v>
      </c>
      <c r="B27" s="2">
        <v>6</v>
      </c>
      <c r="C27" s="18">
        <v>3582.46</v>
      </c>
      <c r="D27" s="16">
        <v>716.7</v>
      </c>
      <c r="E27" s="4">
        <v>485.6</v>
      </c>
      <c r="F27" s="15">
        <v>6498.81</v>
      </c>
      <c r="G27" s="15"/>
      <c r="H27" s="9">
        <v>392.7</v>
      </c>
      <c r="I27" s="18">
        <v>499.1</v>
      </c>
      <c r="J27" s="4">
        <v>953.67</v>
      </c>
      <c r="K27" s="4">
        <v>953.67</v>
      </c>
      <c r="L27">
        <v>29.35</v>
      </c>
      <c r="M27">
        <v>163.36</v>
      </c>
      <c r="N27">
        <v>133.47</v>
      </c>
      <c r="O27">
        <v>481.64</v>
      </c>
      <c r="P27">
        <v>145.85</v>
      </c>
      <c r="Q27" s="8">
        <f t="shared" si="8"/>
        <v>953.67</v>
      </c>
      <c r="R27">
        <v>1967.1</v>
      </c>
      <c r="S27" s="19">
        <f t="shared" si="0"/>
        <v>491.8518991462652</v>
      </c>
      <c r="T27" s="24">
        <f t="shared" si="1"/>
        <v>1127.3245528432399</v>
      </c>
      <c r="U27" s="24">
        <f t="shared" si="2"/>
        <v>317.78426105992554</v>
      </c>
      <c r="V27" s="25">
        <f t="shared" si="4"/>
        <v>9.235825557284407</v>
      </c>
      <c r="W27" s="25">
        <f t="shared" si="4"/>
        <v>51.40594422616629</v>
      </c>
      <c r="X27" s="25">
        <f t="shared" si="4"/>
        <v>42.00019206578364</v>
      </c>
      <c r="Y27" s="25">
        <f t="shared" si="4"/>
        <v>151.56194280785218</v>
      </c>
      <c r="Z27" s="25">
        <f t="shared" si="4"/>
        <v>45.895916781258286</v>
      </c>
      <c r="AA27" s="25">
        <f t="shared" si="4"/>
        <v>300.0998214383448</v>
      </c>
      <c r="AB27" s="29">
        <v>1146.95</v>
      </c>
      <c r="AC27" s="26">
        <f t="shared" si="3"/>
        <v>360.92095819173255</v>
      </c>
      <c r="AD27" s="26">
        <v>523.7</v>
      </c>
      <c r="AE27" s="26">
        <f t="shared" si="9"/>
        <v>164.79733711583796</v>
      </c>
      <c r="AF27" s="26">
        <f t="shared" si="10"/>
        <v>196.1236210758946</v>
      </c>
      <c r="AG27" s="26"/>
      <c r="AH27" s="26"/>
      <c r="AI27" s="26"/>
      <c r="AJ27" s="26"/>
      <c r="AK27" s="26"/>
      <c r="AV27">
        <v>108.9</v>
      </c>
    </row>
    <row r="28" spans="1:48" s="37" customFormat="1" ht="12.75">
      <c r="A28" s="31">
        <v>1998</v>
      </c>
      <c r="B28" s="32">
        <v>6</v>
      </c>
      <c r="C28" s="31">
        <v>3881.73</v>
      </c>
      <c r="D28" s="33">
        <v>684.7</v>
      </c>
      <c r="E28" s="34">
        <v>307.2</v>
      </c>
      <c r="F28" s="27">
        <v>6674.14</v>
      </c>
      <c r="G28" s="34">
        <v>3147.86</v>
      </c>
      <c r="H28" s="35">
        <v>383.3</v>
      </c>
      <c r="I28" s="36">
        <v>495.6</v>
      </c>
      <c r="J28" s="34">
        <v>1052.57</v>
      </c>
      <c r="K28" s="34">
        <v>1052.55</v>
      </c>
      <c r="L28" s="37">
        <v>36.63</v>
      </c>
      <c r="M28" s="37">
        <v>190.02</v>
      </c>
      <c r="N28" s="37">
        <v>94.61</v>
      </c>
      <c r="O28" s="37">
        <v>563.87</v>
      </c>
      <c r="P28" s="37">
        <v>167.42</v>
      </c>
      <c r="Q28" s="38">
        <f t="shared" si="8"/>
        <v>1052.55</v>
      </c>
      <c r="R28" s="37">
        <v>1958.8</v>
      </c>
      <c r="S28" s="39">
        <f t="shared" si="0"/>
        <v>532.6756067754053</v>
      </c>
      <c r="T28" s="40">
        <f t="shared" si="1"/>
        <v>1220.892490729229</v>
      </c>
      <c r="U28" s="40">
        <f t="shared" si="2"/>
        <v>317.94199976457185</v>
      </c>
      <c r="V28" s="41">
        <f t="shared" si="4"/>
        <v>11.520969241913182</v>
      </c>
      <c r="W28" s="41">
        <f t="shared" si="4"/>
        <v>59.76561767262743</v>
      </c>
      <c r="X28" s="41">
        <f t="shared" si="4"/>
        <v>29.75699972638291</v>
      </c>
      <c r="Y28" s="41">
        <f t="shared" si="4"/>
        <v>177.3499570417031</v>
      </c>
      <c r="Z28" s="41">
        <f t="shared" si="4"/>
        <v>52.657402961537116</v>
      </c>
      <c r="AA28" s="41">
        <f t="shared" si="4"/>
        <v>331.05094664416373</v>
      </c>
      <c r="AB28" s="42">
        <v>1225.99</v>
      </c>
      <c r="AC28" s="43">
        <f t="shared" si="3"/>
        <v>385.6017767101594</v>
      </c>
      <c r="AD28" s="43">
        <v>616.74</v>
      </c>
      <c r="AE28" s="43">
        <f t="shared" si="9"/>
        <v>193.97877614680687</v>
      </c>
      <c r="AF28" s="43">
        <f t="shared" si="10"/>
        <v>191.62300056335255</v>
      </c>
      <c r="AG28" s="43"/>
      <c r="AH28" s="43"/>
      <c r="AI28" s="43"/>
      <c r="AJ28" s="43"/>
      <c r="AK28" s="43"/>
      <c r="AV28" s="37">
        <v>108.3</v>
      </c>
    </row>
    <row r="29" spans="1:48" ht="12.75">
      <c r="A29" s="3">
        <v>1999</v>
      </c>
      <c r="B29" s="2">
        <v>6</v>
      </c>
      <c r="C29" s="3">
        <v>4171.69</v>
      </c>
      <c r="D29" s="3"/>
      <c r="E29" s="4">
        <v>272.94509999999997</v>
      </c>
      <c r="F29" s="3"/>
      <c r="G29" s="4">
        <v>3390.13907</v>
      </c>
      <c r="H29" s="28">
        <v>368.3513</v>
      </c>
      <c r="I29" s="18">
        <v>488.66159999999996</v>
      </c>
      <c r="J29" s="4">
        <v>1119.4714</v>
      </c>
      <c r="K29" s="4">
        <v>1102.32</v>
      </c>
      <c r="L29" s="4">
        <v>71.1</v>
      </c>
      <c r="M29" s="4">
        <v>216.5</v>
      </c>
      <c r="N29" s="4">
        <v>70.62</v>
      </c>
      <c r="O29" s="4">
        <v>602.79</v>
      </c>
      <c r="P29" s="4">
        <v>141.31</v>
      </c>
      <c r="Q29" s="8">
        <f>SUM(L29:P29)</f>
        <v>1102.32</v>
      </c>
      <c r="R29" s="4">
        <v>1796.4076</v>
      </c>
      <c r="S29" s="19">
        <f>S28*AV29/100</f>
        <v>576.4557248347177</v>
      </c>
      <c r="T29" s="24">
        <f>C$8/100*S29</f>
        <v>1321.2365213211729</v>
      </c>
      <c r="U29" s="24">
        <f>C29/T29*100</f>
        <v>315.74134779657095</v>
      </c>
      <c r="V29" s="25">
        <f aca="true" t="shared" si="11" ref="V29:AA33">L29/$U29*100</f>
        <v>22.518431778472365</v>
      </c>
      <c r="W29" s="25">
        <f t="shared" si="11"/>
        <v>68.56878312291515</v>
      </c>
      <c r="X29" s="25">
        <f t="shared" si="11"/>
        <v>22.366408610347662</v>
      </c>
      <c r="Y29" s="25">
        <f t="shared" si="11"/>
        <v>190.91259482060983</v>
      </c>
      <c r="Z29" s="25">
        <f t="shared" si="11"/>
        <v>44.75498726604684</v>
      </c>
      <c r="AA29" s="25">
        <f t="shared" si="11"/>
        <v>349.12120559839184</v>
      </c>
      <c r="AB29" s="30">
        <v>1284.31</v>
      </c>
      <c r="AC29" s="26">
        <f>AB29/U29*100</f>
        <v>406.76015636300764</v>
      </c>
      <c r="AD29" s="4">
        <v>709.16</v>
      </c>
      <c r="AE29" s="26">
        <f t="shared" si="9"/>
        <v>224.60156230691229</v>
      </c>
      <c r="AF29" s="26">
        <f>AC29-AE29</f>
        <v>182.15859405609535</v>
      </c>
      <c r="AV29" s="4">
        <v>108.218908</v>
      </c>
    </row>
    <row r="30" spans="1:48" ht="12.75">
      <c r="A30" s="3">
        <v>2000</v>
      </c>
      <c r="B30" s="2">
        <v>6</v>
      </c>
      <c r="C30" s="3">
        <v>4669.06</v>
      </c>
      <c r="D30" s="3"/>
      <c r="E30" s="4">
        <v>247.48300000000003</v>
      </c>
      <c r="F30" s="3"/>
      <c r="G30" s="4">
        <v>4249.45941</v>
      </c>
      <c r="H30" s="28">
        <v>362.4576792</v>
      </c>
      <c r="I30" s="18">
        <v>488.17293839999996</v>
      </c>
      <c r="J30" s="4">
        <v>1267.68</v>
      </c>
      <c r="K30" s="4">
        <v>1267.69</v>
      </c>
      <c r="L30" s="4">
        <v>72.25</v>
      </c>
      <c r="M30" s="4">
        <v>252.22</v>
      </c>
      <c r="N30" s="4">
        <v>73.23</v>
      </c>
      <c r="O30" s="4">
        <v>687.46</v>
      </c>
      <c r="P30" s="4">
        <v>182.53</v>
      </c>
      <c r="Q30" s="8">
        <f>SUM(L30:P30)</f>
        <v>1267.69</v>
      </c>
      <c r="R30" s="4">
        <v>1812.5657</v>
      </c>
      <c r="S30" s="19">
        <f>S29*AV30/100</f>
        <v>627.9854270482547</v>
      </c>
      <c r="T30" s="24">
        <f>C$8/100*S30</f>
        <v>1439.3425987945996</v>
      </c>
      <c r="U30" s="24">
        <f>C30/T30*100</f>
        <v>324.3883703511714</v>
      </c>
      <c r="V30" s="25">
        <f t="shared" si="11"/>
        <v>22.27268502930136</v>
      </c>
      <c r="W30" s="25">
        <f t="shared" si="11"/>
        <v>77.75247914311957</v>
      </c>
      <c r="X30" s="25">
        <f t="shared" si="11"/>
        <v>22.574792037311262</v>
      </c>
      <c r="Y30" s="25">
        <f t="shared" si="11"/>
        <v>211.9249833943739</v>
      </c>
      <c r="Z30" s="25">
        <f t="shared" si="11"/>
        <v>56.26897160412979</v>
      </c>
      <c r="AA30" s="25">
        <f t="shared" si="11"/>
        <v>390.7939112082359</v>
      </c>
      <c r="AB30" s="30">
        <v>1471.61</v>
      </c>
      <c r="AC30" s="26">
        <f>AB30/U30*100</f>
        <v>453.65683067086746</v>
      </c>
      <c r="AD30" s="4">
        <v>776.07</v>
      </c>
      <c r="AE30" s="26">
        <f t="shared" si="9"/>
        <v>239.2410058226977</v>
      </c>
      <c r="AF30" s="26">
        <f>AC30-AE30</f>
        <v>214.41582484816976</v>
      </c>
      <c r="AV30" s="4">
        <v>108.93905637389787</v>
      </c>
    </row>
    <row r="31" spans="1:48" ht="12.75">
      <c r="A31" s="3">
        <v>2001</v>
      </c>
      <c r="B31" s="2">
        <v>6</v>
      </c>
      <c r="C31" s="3">
        <v>5033.08</v>
      </c>
      <c r="D31" s="3"/>
      <c r="E31" s="4">
        <v>223.7919</v>
      </c>
      <c r="F31" s="3"/>
      <c r="G31" s="4">
        <v>4480.32</v>
      </c>
      <c r="H31" s="28">
        <v>360.28293312479997</v>
      </c>
      <c r="I31" s="18">
        <v>488.17293839999996</v>
      </c>
      <c r="J31" s="4">
        <v>1421.1896020000001</v>
      </c>
      <c r="K31" s="4">
        <v>1420.95</v>
      </c>
      <c r="L31" s="4">
        <v>112.21</v>
      </c>
      <c r="M31" s="4">
        <v>264.5</v>
      </c>
      <c r="N31" s="4">
        <v>53.44</v>
      </c>
      <c r="O31" s="4">
        <v>785.51</v>
      </c>
      <c r="P31" s="4">
        <v>205.29</v>
      </c>
      <c r="Q31" s="8">
        <f>SUM(L31:P31)</f>
        <v>1420.9499999999998</v>
      </c>
      <c r="R31" s="4">
        <v>1833.3833</v>
      </c>
      <c r="S31" s="19">
        <f>S30*AV31/100</f>
        <v>684.3993396470413</v>
      </c>
      <c r="T31" s="24">
        <f>C$8/100*S31</f>
        <v>1568.6432864710184</v>
      </c>
      <c r="U31" s="24">
        <f>C31/T31*100</f>
        <v>320.8556109224128</v>
      </c>
      <c r="V31" s="25">
        <f t="shared" si="11"/>
        <v>34.97211710819478</v>
      </c>
      <c r="W31" s="25">
        <f t="shared" si="11"/>
        <v>82.43583437409785</v>
      </c>
      <c r="X31" s="25">
        <f t="shared" si="11"/>
        <v>16.65546687694438</v>
      </c>
      <c r="Y31" s="25">
        <f t="shared" si="11"/>
        <v>244.81728642418753</v>
      </c>
      <c r="Z31" s="25">
        <f t="shared" si="11"/>
        <v>63.982050807782784</v>
      </c>
      <c r="AA31" s="25">
        <f t="shared" si="11"/>
        <v>442.86275559120725</v>
      </c>
      <c r="AB31" s="30">
        <v>1625.5</v>
      </c>
      <c r="AC31" s="26">
        <f>AB31/U31*100</f>
        <v>506.614173062745</v>
      </c>
      <c r="AD31" s="4">
        <v>839.64</v>
      </c>
      <c r="AE31" s="26">
        <f t="shared" si="9"/>
        <v>261.687803303847</v>
      </c>
      <c r="AF31" s="26">
        <f>AC31-AE31</f>
        <v>244.92636975889803</v>
      </c>
      <c r="AV31" s="4">
        <v>108.98331556258418</v>
      </c>
    </row>
    <row r="32" spans="1:48" ht="12.75">
      <c r="A32" s="3">
        <v>2002</v>
      </c>
      <c r="B32" s="2">
        <v>6</v>
      </c>
      <c r="C32" s="3">
        <v>5265.66</v>
      </c>
      <c r="D32" s="3"/>
      <c r="E32" s="4">
        <v>203.6</v>
      </c>
      <c r="F32" s="3"/>
      <c r="G32" s="4">
        <v>4888.02</v>
      </c>
      <c r="H32" s="28">
        <v>350.9155768635552</v>
      </c>
      <c r="I32" s="18">
        <v>482.8030360776</v>
      </c>
      <c r="J32" s="4">
        <v>1605.55</v>
      </c>
      <c r="K32" s="4">
        <v>1605.55</v>
      </c>
      <c r="L32" s="4">
        <v>108.29</v>
      </c>
      <c r="M32" s="4">
        <v>279.92</v>
      </c>
      <c r="N32" s="4">
        <v>72.16</v>
      </c>
      <c r="O32" s="4">
        <v>927.63</v>
      </c>
      <c r="P32" s="4">
        <v>217.55</v>
      </c>
      <c r="Q32" s="8">
        <f>SUM(L32:P32)</f>
        <v>1605.55</v>
      </c>
      <c r="R32" s="4">
        <v>1842</v>
      </c>
      <c r="S32" s="19">
        <f>S31*AV32/100</f>
        <v>754.2080722910396</v>
      </c>
      <c r="T32" s="24">
        <f>C$8/100*S32</f>
        <v>1728.6449016910626</v>
      </c>
      <c r="U32" s="24">
        <f>C32/T32*100</f>
        <v>304.6120111104843</v>
      </c>
      <c r="V32" s="25">
        <f t="shared" si="11"/>
        <v>35.55014117966697</v>
      </c>
      <c r="W32" s="25">
        <f t="shared" si="11"/>
        <v>91.89394698506213</v>
      </c>
      <c r="X32" s="25">
        <f t="shared" si="11"/>
        <v>23.68915123764677</v>
      </c>
      <c r="Y32" s="25">
        <f t="shared" si="11"/>
        <v>304.52837254127314</v>
      </c>
      <c r="Z32" s="25">
        <f t="shared" si="11"/>
        <v>71.4187202293522</v>
      </c>
      <c r="AA32" s="25">
        <f t="shared" si="11"/>
        <v>527.0803321730012</v>
      </c>
      <c r="AB32" s="30">
        <v>1835.54</v>
      </c>
      <c r="AC32" s="26">
        <f>AB32/U32*100</f>
        <v>602.5829360137216</v>
      </c>
      <c r="AD32" s="4">
        <v>857.78</v>
      </c>
      <c r="AE32" s="26">
        <f t="shared" si="9"/>
        <v>281.59756303531935</v>
      </c>
      <c r="AF32" s="26">
        <f>AC32-AE32</f>
        <v>320.9853729784022</v>
      </c>
      <c r="AV32" s="4">
        <v>110.2</v>
      </c>
    </row>
    <row r="33" spans="1:48" ht="12.75">
      <c r="A33" s="3">
        <v>2003</v>
      </c>
      <c r="B33" s="2">
        <v>6</v>
      </c>
      <c r="C33" s="3">
        <v>6002.54</v>
      </c>
      <c r="D33" s="3"/>
      <c r="E33" s="4">
        <v>194.83419999999998</v>
      </c>
      <c r="F33" s="3"/>
      <c r="G33" s="4">
        <v>6112.96</v>
      </c>
      <c r="H33" s="28">
        <v>347.0393634015204</v>
      </c>
      <c r="I33" s="18">
        <v>491.0106876909192</v>
      </c>
      <c r="J33" s="4">
        <v>2076.360048</v>
      </c>
      <c r="K33" s="4">
        <v>2082.7</v>
      </c>
      <c r="L33" s="4">
        <v>89.35</v>
      </c>
      <c r="M33" s="4">
        <v>372.14</v>
      </c>
      <c r="N33" s="4">
        <v>58.55</v>
      </c>
      <c r="O33" s="4">
        <v>1302.67</v>
      </c>
      <c r="P33" s="4">
        <v>259.99</v>
      </c>
      <c r="Q33" s="8">
        <f>SUM(L33:P33)</f>
        <v>2082.7</v>
      </c>
      <c r="R33" s="4">
        <v>1861.3</v>
      </c>
      <c r="S33" s="19">
        <f>S32*AV33/100</f>
        <v>840.7872710213624</v>
      </c>
      <c r="T33" s="24">
        <f>C$8/100*S33</f>
        <v>1927.0844251809624</v>
      </c>
      <c r="U33" s="24">
        <f>C33/T33*100</f>
        <v>311.4829802766079</v>
      </c>
      <c r="V33" s="25">
        <f t="shared" si="11"/>
        <v>28.685355431187293</v>
      </c>
      <c r="W33" s="25">
        <f t="shared" si="11"/>
        <v>119.47362249761655</v>
      </c>
      <c r="X33" s="25">
        <f t="shared" si="11"/>
        <v>18.79717471176291</v>
      </c>
      <c r="Y33" s="25">
        <f t="shared" si="11"/>
        <v>418.21546681079747</v>
      </c>
      <c r="Z33" s="25">
        <f t="shared" si="11"/>
        <v>83.4684449754268</v>
      </c>
      <c r="AA33" s="25">
        <f t="shared" si="11"/>
        <v>668.640064426791</v>
      </c>
      <c r="AB33" s="30">
        <v>2333.67</v>
      </c>
      <c r="AC33" s="26">
        <f>AB33/U33*100</f>
        <v>749.2126850486721</v>
      </c>
      <c r="AD33" s="4">
        <v>1088.27</v>
      </c>
      <c r="AE33" s="26">
        <f t="shared" si="9"/>
        <v>349.3834555690901</v>
      </c>
      <c r="AF33" s="26">
        <f>AC33-AE33</f>
        <v>399.82922947958207</v>
      </c>
      <c r="AV33" s="4">
        <v>111.47948449654261</v>
      </c>
    </row>
    <row r="34" spans="1:11" ht="12.75">
      <c r="A34" s="3"/>
      <c r="B34" s="3"/>
      <c r="C34" s="3"/>
      <c r="D34" s="3"/>
      <c r="E34" s="3"/>
      <c r="F34" s="3"/>
      <c r="G34" s="3"/>
      <c r="H34" s="3"/>
      <c r="I34" s="6"/>
      <c r="J34" s="4"/>
      <c r="K34" s="4"/>
    </row>
    <row r="35" spans="1:11" ht="12.75">
      <c r="A35" s="3" t="s">
        <v>21</v>
      </c>
      <c r="B35" s="6" t="s">
        <v>22</v>
      </c>
      <c r="C35" s="3"/>
      <c r="D35" s="3"/>
      <c r="E35" s="3"/>
      <c r="F35" s="3"/>
      <c r="G35" s="3"/>
      <c r="H35" s="3"/>
      <c r="I35" s="3"/>
      <c r="J35" s="4"/>
      <c r="K35" s="4"/>
    </row>
    <row r="36" spans="1:11" ht="12.75">
      <c r="A36" s="3"/>
      <c r="B36" s="6" t="s">
        <v>23</v>
      </c>
      <c r="C36" s="3"/>
      <c r="D36" s="3"/>
      <c r="E36" s="3"/>
      <c r="F36" s="3"/>
      <c r="G36" s="3"/>
      <c r="H36" s="3"/>
      <c r="I36" s="7"/>
      <c r="J36" s="4"/>
      <c r="K36" s="4"/>
    </row>
    <row r="37" spans="1:9" ht="12.75">
      <c r="A37" s="3"/>
      <c r="B37" s="6" t="s">
        <v>24</v>
      </c>
      <c r="C37" s="3"/>
      <c r="D37" s="3"/>
      <c r="E37" s="3"/>
      <c r="F37" s="3"/>
      <c r="G37" s="3"/>
      <c r="H37" s="3"/>
      <c r="I37" s="3"/>
    </row>
    <row r="38" spans="1:9" ht="12.75">
      <c r="A38" s="3"/>
      <c r="B38" s="6" t="s">
        <v>63</v>
      </c>
      <c r="C38" s="3"/>
      <c r="D38" s="3"/>
      <c r="E38" s="3"/>
      <c r="F38" s="3"/>
      <c r="G38" s="3"/>
      <c r="H38" s="3"/>
      <c r="I38" s="3"/>
    </row>
    <row r="39" spans="1:17" ht="12.75">
      <c r="A39" s="3"/>
      <c r="B39" s="6" t="s">
        <v>64</v>
      </c>
      <c r="C39" s="3"/>
      <c r="D39" s="3"/>
      <c r="E39" s="3"/>
      <c r="F39" s="3"/>
      <c r="G39" s="3"/>
      <c r="H39" s="3"/>
      <c r="I39" s="3"/>
      <c r="J39" s="3"/>
      <c r="K39" s="3"/>
      <c r="L39" s="8"/>
      <c r="M39" s="8"/>
      <c r="N39" s="8"/>
      <c r="O39" s="8"/>
      <c r="P39" s="8"/>
      <c r="Q39" s="3"/>
    </row>
    <row r="40" spans="1:17" ht="12.75">
      <c r="A40" s="3"/>
      <c r="B40" s="6" t="s">
        <v>68</v>
      </c>
      <c r="C40" s="3"/>
      <c r="D40" s="3"/>
      <c r="E40" s="3"/>
      <c r="F40" s="3"/>
      <c r="G40" s="3"/>
      <c r="H40" s="3"/>
      <c r="I40" s="3"/>
      <c r="J40" s="3"/>
      <c r="K40" s="3"/>
      <c r="L40" s="8"/>
      <c r="M40" s="8"/>
      <c r="N40" s="8"/>
      <c r="O40" s="8"/>
      <c r="P40" s="8"/>
      <c r="Q40" s="3"/>
    </row>
    <row r="41" spans="1:17" ht="12.75">
      <c r="A41" s="3"/>
      <c r="B41" s="3"/>
      <c r="C41" s="3"/>
      <c r="D41" s="3"/>
      <c r="E41" s="3"/>
      <c r="F41" s="3"/>
      <c r="G41" s="3"/>
      <c r="H41" s="3"/>
      <c r="J41" s="3"/>
      <c r="K41" s="3"/>
      <c r="L41" s="8"/>
      <c r="M41" s="8"/>
      <c r="N41" s="8"/>
      <c r="O41" s="8"/>
      <c r="P41" s="8"/>
      <c r="Q41" s="3"/>
    </row>
    <row r="42" spans="1:17" ht="12.75">
      <c r="A42" s="3" t="s">
        <v>65</v>
      </c>
      <c r="B42" s="6" t="s">
        <v>66</v>
      </c>
      <c r="C42" s="3"/>
      <c r="D42" s="3"/>
      <c r="E42" s="3"/>
      <c r="F42" s="3"/>
      <c r="G42" s="3"/>
      <c r="H42" s="3"/>
      <c r="J42" s="3"/>
      <c r="K42" s="3"/>
      <c r="L42" s="8"/>
      <c r="M42" s="8"/>
      <c r="N42" s="8"/>
      <c r="O42" s="8"/>
      <c r="P42" s="8"/>
      <c r="Q42" s="3"/>
    </row>
    <row r="43" spans="1:17" ht="12.75">
      <c r="A43" s="3"/>
      <c r="B43" s="6" t="s">
        <v>67</v>
      </c>
      <c r="C43" s="3"/>
      <c r="D43" s="3"/>
      <c r="E43" s="3"/>
      <c r="F43" s="3"/>
      <c r="G43" s="3"/>
      <c r="H43" s="3"/>
      <c r="J43" s="3"/>
      <c r="K43" s="3"/>
      <c r="L43" s="8"/>
      <c r="M43" s="8"/>
      <c r="N43" s="8"/>
      <c r="O43" s="8"/>
      <c r="P43" s="8"/>
      <c r="Q43" s="3"/>
    </row>
    <row r="44" spans="1:17" ht="12.75">
      <c r="A44" s="3"/>
      <c r="B44" s="3"/>
      <c r="C44" s="3"/>
      <c r="D44" s="3"/>
      <c r="E44" s="3"/>
      <c r="F44" s="3"/>
      <c r="G44" s="3"/>
      <c r="H44" s="3"/>
      <c r="J44" s="3"/>
      <c r="K44" s="3"/>
      <c r="L44" s="8"/>
      <c r="M44" s="8"/>
      <c r="N44" s="8"/>
      <c r="O44" s="8"/>
      <c r="P44" s="8"/>
      <c r="Q44" s="3"/>
    </row>
    <row r="45" spans="1:1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8"/>
      <c r="M45" s="8"/>
      <c r="N45" s="8"/>
      <c r="O45" s="8"/>
      <c r="P45" s="8"/>
      <c r="Q45" s="3"/>
    </row>
    <row r="46" spans="1:1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8"/>
      <c r="M46" s="8"/>
      <c r="N46" s="8"/>
      <c r="O46" s="8"/>
      <c r="P46" s="8"/>
      <c r="Q46" s="3"/>
    </row>
    <row r="47" spans="1:1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8"/>
      <c r="M47" s="8"/>
      <c r="N47" s="8"/>
      <c r="O47" s="8"/>
      <c r="P47" s="8"/>
      <c r="Q47" s="3"/>
    </row>
    <row r="48" spans="1:1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8"/>
      <c r="M48" s="8"/>
      <c r="N48" s="8"/>
      <c r="O48" s="8"/>
      <c r="P48" s="8"/>
      <c r="Q48" s="3"/>
    </row>
    <row r="49" spans="1:1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8"/>
      <c r="M49" s="8"/>
      <c r="N49" s="8"/>
      <c r="O49" s="8"/>
      <c r="P49" s="8"/>
      <c r="Q49" s="3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3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5"/>
      <c r="K52" s="5"/>
      <c r="L52" s="4"/>
      <c r="M52" s="4"/>
      <c r="N52" s="4"/>
      <c r="O52" s="4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5"/>
      <c r="K53" s="5"/>
      <c r="L53" s="4"/>
      <c r="M53" s="4"/>
      <c r="N53" s="4"/>
      <c r="O53" s="4"/>
    </row>
    <row r="54" spans="1:16" ht="12.75">
      <c r="A54" s="3"/>
      <c r="B54" s="6"/>
      <c r="C54" s="3"/>
      <c r="D54" s="3"/>
      <c r="E54" s="3"/>
      <c r="F54" s="3"/>
      <c r="G54" s="3"/>
      <c r="H54" s="3"/>
      <c r="I54" s="6"/>
      <c r="J54" s="5"/>
      <c r="K54" s="5"/>
      <c r="L54" s="4"/>
      <c r="M54" s="4"/>
      <c r="N54" s="4"/>
      <c r="O54" s="4"/>
      <c r="P54" s="6"/>
    </row>
    <row r="55" spans="1:15" ht="12.75">
      <c r="A55" s="3"/>
      <c r="B55" s="6"/>
      <c r="C55" s="3"/>
      <c r="D55" s="3"/>
      <c r="E55" s="3"/>
      <c r="F55" s="3"/>
      <c r="G55" s="3"/>
      <c r="H55" s="3"/>
      <c r="I55" s="6"/>
      <c r="J55" s="5"/>
      <c r="K55" s="5"/>
      <c r="L55" s="4"/>
      <c r="M55" s="4"/>
      <c r="N55" s="4"/>
      <c r="O55" s="4"/>
    </row>
    <row r="56" spans="1:15" ht="12.75">
      <c r="A56" s="3"/>
      <c r="B56" s="6"/>
      <c r="C56" s="3"/>
      <c r="D56" s="3"/>
      <c r="E56" s="3"/>
      <c r="F56" s="3"/>
      <c r="G56" s="3"/>
      <c r="H56" s="3"/>
      <c r="I56" s="6"/>
      <c r="J56" s="5"/>
      <c r="K56" s="5"/>
      <c r="L56" s="4"/>
      <c r="M56" s="4"/>
      <c r="N56" s="4"/>
      <c r="O56" s="4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5"/>
      <c r="K57" s="5"/>
      <c r="L57" s="4"/>
      <c r="M57" s="4"/>
      <c r="N57" s="4"/>
      <c r="O57" s="4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5"/>
      <c r="K58" s="5"/>
      <c r="L58" s="4"/>
      <c r="M58" s="4"/>
      <c r="N58" s="4"/>
      <c r="O58" s="4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5"/>
      <c r="K59" s="5"/>
      <c r="L59" s="4"/>
      <c r="M59" s="4"/>
      <c r="N59" s="4"/>
      <c r="O59" s="4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5"/>
      <c r="K60" s="5"/>
      <c r="L60" s="4"/>
      <c r="M60" s="4"/>
      <c r="N60" s="4"/>
      <c r="O60" s="4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5"/>
      <c r="K61" s="5"/>
      <c r="L61" s="4"/>
      <c r="M61" s="4"/>
      <c r="N61" s="4"/>
      <c r="O61" s="4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5"/>
      <c r="K62" s="5"/>
      <c r="L62" s="4"/>
      <c r="M62" s="4"/>
      <c r="N62" s="4"/>
      <c r="O62" s="4"/>
    </row>
    <row r="63" spans="1:15" ht="12.75">
      <c r="A63" s="3"/>
      <c r="B63" s="3"/>
      <c r="C63" s="3"/>
      <c r="D63" s="3"/>
      <c r="E63" s="3"/>
      <c r="F63" s="3"/>
      <c r="G63" s="3"/>
      <c r="H63" s="3"/>
      <c r="I63" s="3"/>
      <c r="J63" s="5"/>
      <c r="K63" s="5"/>
      <c r="L63" s="4"/>
      <c r="M63" s="4"/>
      <c r="N63" s="4"/>
      <c r="O63" s="4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5"/>
      <c r="K64" s="5"/>
      <c r="L64" s="4"/>
      <c r="M64" s="4"/>
      <c r="N64" s="4"/>
      <c r="O64" s="4"/>
    </row>
  </sheetData>
  <printOptions gridLines="1"/>
  <pageMargins left="0.75" right="0.75" top="1" bottom="1" header="0.5" footer="0.5"/>
  <pageSetup horizontalDpi="600" verticalDpi="600" orientation="landscape" paperSize="9" scale="80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9"/>
  <sheetViews>
    <sheetView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4" width="14.421875" style="0" customWidth="1"/>
    <col min="5" max="5" width="17.140625" style="0" customWidth="1"/>
    <col min="6" max="6" width="11.421875" style="0" customWidth="1"/>
    <col min="7" max="7" width="15.28125" style="0" customWidth="1"/>
    <col min="8" max="8" width="10.00390625" style="0" customWidth="1"/>
    <col min="9" max="9" width="12.140625" style="0" customWidth="1"/>
    <col min="10" max="10" width="10.140625" style="0" customWidth="1"/>
    <col min="11" max="11" width="9.7109375" style="0" customWidth="1"/>
    <col min="12" max="12" width="9.00390625" style="0" customWidth="1"/>
    <col min="13" max="13" width="10.28125" style="0" customWidth="1"/>
    <col min="14" max="14" width="11.57421875" style="0" customWidth="1"/>
    <col min="15" max="15" width="11.00390625" style="0" customWidth="1"/>
    <col min="18" max="18" width="9.28125" style="0" bestFit="1" customWidth="1"/>
    <col min="19" max="19" width="19.140625" style="0" bestFit="1" customWidth="1"/>
    <col min="20" max="21" width="11.7109375" style="0" bestFit="1" customWidth="1"/>
    <col min="22" max="22" width="11.140625" style="0" bestFit="1" customWidth="1"/>
    <col min="23" max="23" width="12.28125" style="0" bestFit="1" customWidth="1"/>
    <col min="24" max="24" width="15.421875" style="0" bestFit="1" customWidth="1"/>
    <col min="25" max="25" width="13.57421875" style="0" bestFit="1" customWidth="1"/>
  </cols>
  <sheetData>
    <row r="1" ht="12.75">
      <c r="F1" s="1" t="s">
        <v>0</v>
      </c>
    </row>
    <row r="2" spans="6:10" ht="12.75">
      <c r="F2" s="1" t="s">
        <v>1</v>
      </c>
      <c r="H2" s="1"/>
      <c r="I2" s="1"/>
      <c r="J2" s="1"/>
    </row>
    <row r="3" spans="1:26" ht="12.75">
      <c r="A3" s="1"/>
      <c r="B3" s="1"/>
      <c r="C3" s="1"/>
      <c r="D3" s="1"/>
      <c r="E3" s="1"/>
      <c r="F3" s="1"/>
      <c r="G3" s="1"/>
      <c r="J3" s="1"/>
      <c r="K3" s="1"/>
      <c r="Z3" t="s">
        <v>41</v>
      </c>
    </row>
    <row r="4" spans="1:43" ht="12.75">
      <c r="A4" s="1"/>
      <c r="B4" s="1"/>
      <c r="C4" s="1"/>
      <c r="D4" s="1"/>
      <c r="E4" s="1"/>
      <c r="F4" s="7" t="s">
        <v>2</v>
      </c>
      <c r="G4" s="7"/>
      <c r="K4" s="1"/>
      <c r="L4" s="1"/>
      <c r="M4" s="1"/>
      <c r="Z4" t="s">
        <v>40</v>
      </c>
      <c r="AB4" t="s">
        <v>58</v>
      </c>
      <c r="AC4" t="s">
        <v>61</v>
      </c>
      <c r="AJ4" t="s">
        <v>50</v>
      </c>
      <c r="AL4" t="s">
        <v>52</v>
      </c>
      <c r="AO4" t="s">
        <v>53</v>
      </c>
      <c r="AP4" t="s">
        <v>51</v>
      </c>
      <c r="AQ4" t="s">
        <v>54</v>
      </c>
    </row>
    <row r="5" spans="1:46" ht="12.75">
      <c r="A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1" t="s">
        <v>14</v>
      </c>
      <c r="O5" t="s">
        <v>39</v>
      </c>
      <c r="P5" t="s">
        <v>27</v>
      </c>
      <c r="Q5" t="s">
        <v>29</v>
      </c>
      <c r="R5" s="20" t="s">
        <v>30</v>
      </c>
      <c r="S5" s="20" t="s">
        <v>31</v>
      </c>
      <c r="T5" s="21" t="s">
        <v>32</v>
      </c>
      <c r="U5" s="22" t="s">
        <v>33</v>
      </c>
      <c r="V5" s="22" t="s">
        <v>34</v>
      </c>
      <c r="W5" s="22" t="s">
        <v>35</v>
      </c>
      <c r="X5" s="23" t="s">
        <v>36</v>
      </c>
      <c r="Y5" s="23" t="s">
        <v>37</v>
      </c>
      <c r="Z5" t="s">
        <v>56</v>
      </c>
      <c r="AA5" t="s">
        <v>57</v>
      </c>
      <c r="AB5" t="s">
        <v>59</v>
      </c>
      <c r="AC5" t="s">
        <v>60</v>
      </c>
      <c r="AD5" t="s">
        <v>62</v>
      </c>
      <c r="AJ5" t="s">
        <v>42</v>
      </c>
      <c r="AK5" t="s">
        <v>43</v>
      </c>
      <c r="AL5" t="s">
        <v>44</v>
      </c>
      <c r="AM5" t="s">
        <v>45</v>
      </c>
      <c r="AN5" t="s">
        <v>46</v>
      </c>
      <c r="AO5" t="s">
        <v>47</v>
      </c>
      <c r="AP5" t="s">
        <v>48</v>
      </c>
      <c r="AQ5" t="s">
        <v>49</v>
      </c>
      <c r="AT5" t="s">
        <v>28</v>
      </c>
    </row>
    <row r="6" spans="1:25" ht="12.75">
      <c r="A6" s="2"/>
      <c r="C6" s="2" t="s">
        <v>15</v>
      </c>
      <c r="D6" s="11" t="s">
        <v>16</v>
      </c>
      <c r="E6" s="10" t="s">
        <v>17</v>
      </c>
      <c r="F6" s="10" t="s">
        <v>18</v>
      </c>
      <c r="G6" s="10" t="s">
        <v>18</v>
      </c>
      <c r="H6" s="2" t="s">
        <v>19</v>
      </c>
      <c r="I6" s="2" t="s">
        <v>20</v>
      </c>
      <c r="R6" s="20"/>
      <c r="S6" s="20" t="s">
        <v>38</v>
      </c>
      <c r="T6" s="21"/>
      <c r="U6" s="21"/>
      <c r="V6" s="21"/>
      <c r="W6" s="21"/>
      <c r="X6" s="21"/>
      <c r="Y6" s="21"/>
    </row>
    <row r="7" spans="1:25" ht="12.75">
      <c r="A7" s="2"/>
      <c r="B7" s="2" t="s">
        <v>25</v>
      </c>
      <c r="C7" s="2"/>
      <c r="D7" s="11"/>
      <c r="E7" s="10"/>
      <c r="F7" s="10"/>
      <c r="G7" s="2"/>
      <c r="H7" s="2"/>
      <c r="I7" s="2"/>
      <c r="J7" s="2"/>
      <c r="K7" s="2"/>
      <c r="L7" s="2"/>
      <c r="M7" s="2"/>
      <c r="N7" s="1"/>
      <c r="O7" s="2"/>
      <c r="R7" s="20"/>
      <c r="S7" s="20"/>
      <c r="T7" s="21"/>
      <c r="U7" s="21"/>
      <c r="V7" s="21"/>
      <c r="W7" s="21"/>
      <c r="X7" s="21"/>
      <c r="Y7" s="21"/>
    </row>
    <row r="8" spans="1:42" ht="12.75">
      <c r="A8" s="12">
        <v>1978</v>
      </c>
      <c r="B8" s="2">
        <v>6</v>
      </c>
      <c r="C8" s="18">
        <v>229.2</v>
      </c>
      <c r="D8" s="16"/>
      <c r="E8" s="17">
        <v>376.8</v>
      </c>
      <c r="F8" s="13">
        <v>100</v>
      </c>
      <c r="G8" s="14">
        <v>100</v>
      </c>
      <c r="H8" s="2"/>
      <c r="I8" s="2"/>
      <c r="J8" s="2"/>
      <c r="K8" s="2"/>
      <c r="L8" s="2"/>
      <c r="M8" s="2"/>
      <c r="N8" s="1"/>
      <c r="O8" s="2"/>
      <c r="P8">
        <v>1254.1</v>
      </c>
      <c r="Q8" s="19">
        <v>100</v>
      </c>
      <c r="R8" s="24">
        <f>C$8/100*Q8</f>
        <v>229.2</v>
      </c>
      <c r="S8" s="24">
        <f>C8/R8*100</f>
        <v>100</v>
      </c>
      <c r="T8" s="25"/>
      <c r="U8" s="21"/>
      <c r="V8" s="21"/>
      <c r="W8" s="21"/>
      <c r="X8" s="21"/>
      <c r="Y8" s="21"/>
      <c r="Z8">
        <v>229.2</v>
      </c>
      <c r="AA8" s="26">
        <f>Z8/S8*100</f>
        <v>229.2</v>
      </c>
      <c r="AB8" s="26"/>
      <c r="AC8" s="26"/>
      <c r="AD8" s="26"/>
      <c r="AE8" s="26"/>
      <c r="AF8" s="26"/>
      <c r="AG8" s="26"/>
      <c r="AH8" s="26"/>
      <c r="AI8" s="26"/>
      <c r="AJ8">
        <v>205.5</v>
      </c>
      <c r="AP8">
        <v>228.2</v>
      </c>
    </row>
    <row r="9" spans="1:46" ht="12.75">
      <c r="A9" s="12">
        <v>1979</v>
      </c>
      <c r="B9" s="2">
        <v>6</v>
      </c>
      <c r="C9" s="18">
        <v>244.96</v>
      </c>
      <c r="D9" s="16"/>
      <c r="E9" s="17">
        <v>396</v>
      </c>
      <c r="F9" s="13">
        <v>101.1</v>
      </c>
      <c r="G9" s="14">
        <v>101.7</v>
      </c>
      <c r="H9" s="2"/>
      <c r="I9" s="2"/>
      <c r="J9" s="2"/>
      <c r="K9" s="2"/>
      <c r="L9" s="2"/>
      <c r="M9" s="2"/>
      <c r="N9" s="1"/>
      <c r="O9" s="2"/>
      <c r="P9">
        <v>1321.5</v>
      </c>
      <c r="Q9" s="19">
        <f aca="true" t="shared" si="0" ref="Q9:Q28">Q8*AT9/100</f>
        <v>104.9</v>
      </c>
      <c r="R9" s="24">
        <f aca="true" t="shared" si="1" ref="R9:R28">C$8/100*Q9</f>
        <v>240.4308</v>
      </c>
      <c r="S9" s="24">
        <f aca="true" t="shared" si="2" ref="S9:S28">C9/R9*100</f>
        <v>101.88378527210324</v>
      </c>
      <c r="T9" s="25"/>
      <c r="U9" s="21"/>
      <c r="V9" s="21"/>
      <c r="W9" s="21"/>
      <c r="X9" s="21"/>
      <c r="Y9" s="21"/>
      <c r="Z9">
        <v>244.96</v>
      </c>
      <c r="AA9" s="26">
        <f>Z9/S9*100</f>
        <v>240.43080000000003</v>
      </c>
      <c r="AB9" s="26"/>
      <c r="AC9" s="26"/>
      <c r="AD9" s="26"/>
      <c r="AE9" s="26"/>
      <c r="AF9" s="26"/>
      <c r="AG9" s="26"/>
      <c r="AH9" s="26"/>
      <c r="AI9" s="26"/>
      <c r="AJ9">
        <v>219.5</v>
      </c>
      <c r="AP9">
        <v>244.98</v>
      </c>
      <c r="AT9">
        <v>104.9</v>
      </c>
    </row>
    <row r="10" spans="1:46" ht="12.75">
      <c r="A10" s="12">
        <v>1980</v>
      </c>
      <c r="B10" s="2">
        <v>6</v>
      </c>
      <c r="C10" s="18">
        <v>281</v>
      </c>
      <c r="D10" s="16"/>
      <c r="E10" s="17">
        <v>452.6</v>
      </c>
      <c r="F10" s="13">
        <v>105.4</v>
      </c>
      <c r="G10" s="14">
        <v>106.2</v>
      </c>
      <c r="H10" s="2"/>
      <c r="I10" s="2"/>
      <c r="J10" s="2"/>
      <c r="K10" s="2"/>
      <c r="L10" s="2"/>
      <c r="M10" s="2"/>
      <c r="N10" s="1"/>
      <c r="O10" s="2"/>
      <c r="P10">
        <v>1441.7</v>
      </c>
      <c r="Q10" s="19">
        <f t="shared" si="0"/>
        <v>114.55080000000002</v>
      </c>
      <c r="R10" s="24">
        <f t="shared" si="1"/>
        <v>262.5504336</v>
      </c>
      <c r="S10" s="24">
        <f t="shared" si="2"/>
        <v>107.0270561533744</v>
      </c>
      <c r="T10" s="25"/>
      <c r="U10" s="21"/>
      <c r="V10" s="21"/>
      <c r="W10" s="21"/>
      <c r="X10" s="21"/>
      <c r="Y10" s="21"/>
      <c r="Z10">
        <v>281</v>
      </c>
      <c r="AA10" s="26">
        <f aca="true" t="shared" si="3" ref="AA10:AA28">Z10/S10*100</f>
        <v>262.5504336</v>
      </c>
      <c r="AB10" s="26"/>
      <c r="AC10" s="26"/>
      <c r="AD10" s="26"/>
      <c r="AE10" s="26"/>
      <c r="AF10" s="26"/>
      <c r="AG10" s="26"/>
      <c r="AH10" s="26"/>
      <c r="AI10" s="26"/>
      <c r="AJ10">
        <v>249.56</v>
      </c>
      <c r="AP10">
        <v>281.46</v>
      </c>
      <c r="AT10">
        <v>109.2</v>
      </c>
    </row>
    <row r="11" spans="1:46" ht="12.75">
      <c r="A11" s="12">
        <v>1981</v>
      </c>
      <c r="B11" s="2">
        <v>6</v>
      </c>
      <c r="C11" s="18">
        <v>288.61</v>
      </c>
      <c r="D11" s="16"/>
      <c r="E11" s="17">
        <v>461</v>
      </c>
      <c r="F11" s="13">
        <v>108.8</v>
      </c>
      <c r="G11" s="14">
        <v>112.3</v>
      </c>
      <c r="H11" s="2"/>
      <c r="I11" s="2"/>
      <c r="J11" s="2"/>
      <c r="K11" s="2"/>
      <c r="L11" s="2"/>
      <c r="M11" s="2"/>
      <c r="N11" s="1"/>
      <c r="O11" s="2"/>
      <c r="P11">
        <v>1505.1</v>
      </c>
      <c r="Q11" s="19">
        <f t="shared" si="0"/>
        <v>112.71798720000002</v>
      </c>
      <c r="R11" s="24">
        <f t="shared" si="1"/>
        <v>258.34962666240006</v>
      </c>
      <c r="S11" s="24">
        <f t="shared" si="2"/>
        <v>111.71295415771701</v>
      </c>
      <c r="T11" s="25"/>
      <c r="U11" s="21"/>
      <c r="V11" s="21"/>
      <c r="W11" s="21"/>
      <c r="X11" s="21"/>
      <c r="Y11" s="21"/>
      <c r="Z11">
        <v>288.61</v>
      </c>
      <c r="AA11" s="26">
        <f t="shared" si="3"/>
        <v>258.34962666240006</v>
      </c>
      <c r="AB11" s="26"/>
      <c r="AC11" s="26"/>
      <c r="AD11" s="26"/>
      <c r="AE11" s="26"/>
      <c r="AF11" s="26"/>
      <c r="AG11" s="26"/>
      <c r="AH11" s="26"/>
      <c r="AI11" s="26"/>
      <c r="AJ11">
        <v>249.42</v>
      </c>
      <c r="AP11">
        <v>287.63</v>
      </c>
      <c r="AT11">
        <v>98.4</v>
      </c>
    </row>
    <row r="12" spans="1:46" ht="12.75">
      <c r="A12" s="12">
        <v>1982</v>
      </c>
      <c r="B12" s="2">
        <v>6</v>
      </c>
      <c r="C12" s="18">
        <v>315.07</v>
      </c>
      <c r="D12" s="16"/>
      <c r="E12" s="17">
        <v>482.3</v>
      </c>
      <c r="F12" s="13">
        <v>110.1</v>
      </c>
      <c r="G12" s="14">
        <v>113.9</v>
      </c>
      <c r="H12" s="2"/>
      <c r="I12" s="2"/>
      <c r="J12" s="2"/>
      <c r="K12" s="2"/>
      <c r="L12" s="2"/>
      <c r="M12" s="2"/>
      <c r="N12" s="1"/>
      <c r="O12" s="2"/>
      <c r="P12">
        <v>1571.6</v>
      </c>
      <c r="Q12" s="19">
        <f t="shared" si="0"/>
        <v>118.69204052160003</v>
      </c>
      <c r="R12" s="24">
        <f t="shared" si="1"/>
        <v>272.04215687550726</v>
      </c>
      <c r="S12" s="24">
        <f t="shared" si="2"/>
        <v>115.81660857959719</v>
      </c>
      <c r="T12" s="25"/>
      <c r="U12" s="21"/>
      <c r="V12" s="21"/>
      <c r="W12" s="21"/>
      <c r="X12" s="21"/>
      <c r="Y12" s="21"/>
      <c r="Z12">
        <v>315.07</v>
      </c>
      <c r="AA12" s="26">
        <f t="shared" si="3"/>
        <v>272.04215687550726</v>
      </c>
      <c r="AB12" s="26"/>
      <c r="AC12" s="26"/>
      <c r="AD12" s="26"/>
      <c r="AE12" s="26"/>
      <c r="AF12" s="26"/>
      <c r="AG12" s="26"/>
      <c r="AH12" s="26"/>
      <c r="AI12" s="26"/>
      <c r="AJ12">
        <v>261.62</v>
      </c>
      <c r="AP12">
        <v>312.28</v>
      </c>
      <c r="AT12">
        <v>105.3</v>
      </c>
    </row>
    <row r="13" spans="1:46" ht="12.75">
      <c r="A13" s="12">
        <v>1983</v>
      </c>
      <c r="B13" s="2">
        <v>6</v>
      </c>
      <c r="C13" s="18">
        <v>364.02</v>
      </c>
      <c r="D13" s="16"/>
      <c r="E13" s="17">
        <v>527.7</v>
      </c>
      <c r="F13" s="13">
        <v>111.8</v>
      </c>
      <c r="G13" s="14">
        <v>115.8</v>
      </c>
      <c r="H13" s="2"/>
      <c r="I13" s="2"/>
      <c r="J13" s="2"/>
      <c r="K13" s="2"/>
      <c r="L13" s="2"/>
      <c r="M13" s="2"/>
      <c r="N13" s="1"/>
      <c r="O13" s="2"/>
      <c r="P13">
        <v>1638.6</v>
      </c>
      <c r="Q13" s="19">
        <f t="shared" si="0"/>
        <v>134.47808191097283</v>
      </c>
      <c r="R13" s="24">
        <f t="shared" si="1"/>
        <v>308.22376373994973</v>
      </c>
      <c r="S13" s="24">
        <f t="shared" si="2"/>
        <v>118.10250954794188</v>
      </c>
      <c r="T13" s="25"/>
      <c r="U13" s="21"/>
      <c r="V13" s="21"/>
      <c r="W13" s="21"/>
      <c r="X13" s="21"/>
      <c r="Y13" s="21"/>
      <c r="Z13">
        <v>364.02</v>
      </c>
      <c r="AA13" s="26">
        <f t="shared" si="3"/>
        <v>308.2237637399498</v>
      </c>
      <c r="AB13" s="26"/>
      <c r="AC13" s="26"/>
      <c r="AD13" s="26"/>
      <c r="AE13" s="26"/>
      <c r="AF13" s="26"/>
      <c r="AG13" s="26"/>
      <c r="AH13" s="26"/>
      <c r="AI13" s="26"/>
      <c r="AJ13">
        <v>298</v>
      </c>
      <c r="AP13">
        <v>359.2</v>
      </c>
      <c r="AT13">
        <v>113.3</v>
      </c>
    </row>
    <row r="14" spans="1:46" ht="12.75">
      <c r="A14" s="3">
        <v>1984</v>
      </c>
      <c r="B14" s="2">
        <v>6</v>
      </c>
      <c r="C14" s="18">
        <v>438.17</v>
      </c>
      <c r="D14" s="16"/>
      <c r="E14" s="15">
        <v>612.5</v>
      </c>
      <c r="F14" s="13">
        <v>116.2</v>
      </c>
      <c r="G14" s="14">
        <v>120</v>
      </c>
      <c r="H14" s="2"/>
      <c r="I14" s="2"/>
      <c r="P14">
        <v>1680.7</v>
      </c>
      <c r="Q14" s="19">
        <f t="shared" si="0"/>
        <v>157.07039967201626</v>
      </c>
      <c r="R14" s="24">
        <f t="shared" si="1"/>
        <v>360.00535604826126</v>
      </c>
      <c r="S14" s="24">
        <f t="shared" si="2"/>
        <v>121.71207806732194</v>
      </c>
      <c r="T14" s="25"/>
      <c r="U14" s="21"/>
      <c r="V14" s="21"/>
      <c r="W14" s="21"/>
      <c r="X14" s="21"/>
      <c r="Y14" s="21"/>
      <c r="Z14">
        <v>438.17</v>
      </c>
      <c r="AA14" s="26">
        <f t="shared" si="3"/>
        <v>360.0053560482612</v>
      </c>
      <c r="AB14" s="26"/>
      <c r="AC14" s="26"/>
      <c r="AD14" s="26"/>
      <c r="AE14" s="26"/>
      <c r="AF14" s="26"/>
      <c r="AG14" s="26"/>
      <c r="AH14" s="26"/>
      <c r="AI14" s="26"/>
      <c r="AJ14">
        <v>354.15</v>
      </c>
      <c r="AK14" t="s">
        <v>55</v>
      </c>
      <c r="AL14">
        <v>63.8</v>
      </c>
      <c r="AM14">
        <v>1</v>
      </c>
      <c r="AN14">
        <v>2.5</v>
      </c>
      <c r="AO14" t="e">
        <f>AJ14-AK14+AL14+AM14+AN14</f>
        <v>#VALUE!</v>
      </c>
      <c r="AP14">
        <v>429.6</v>
      </c>
      <c r="AQ14" t="e">
        <f>AP14-AO14</f>
        <v>#VALUE!</v>
      </c>
      <c r="AT14">
        <v>116.8</v>
      </c>
    </row>
    <row r="15" spans="1:46" ht="12.75">
      <c r="A15" s="3">
        <v>1985</v>
      </c>
      <c r="B15" s="2">
        <v>6</v>
      </c>
      <c r="C15" s="18">
        <v>518.59</v>
      </c>
      <c r="D15" s="16"/>
      <c r="E15" s="15">
        <v>774.6</v>
      </c>
      <c r="F15" s="13">
        <v>127.8</v>
      </c>
      <c r="G15" s="14">
        <v>133.7</v>
      </c>
      <c r="H15" s="8">
        <v>142.2</v>
      </c>
      <c r="I15" s="8">
        <f>SUM(J15:N15)</f>
        <v>142.2</v>
      </c>
      <c r="J15" s="8">
        <v>20.9</v>
      </c>
      <c r="K15">
        <v>27.7</v>
      </c>
      <c r="L15" s="8">
        <v>1.1</v>
      </c>
      <c r="M15" s="8">
        <v>51.1</v>
      </c>
      <c r="N15" s="8">
        <v>41.4</v>
      </c>
      <c r="O15" s="8">
        <f>SUM(J15:N15)</f>
        <v>142.2</v>
      </c>
      <c r="P15">
        <v>1769.1</v>
      </c>
      <c r="Q15" s="19">
        <f t="shared" si="0"/>
        <v>177.96076282839442</v>
      </c>
      <c r="R15" s="24">
        <f t="shared" si="1"/>
        <v>407.88606840268</v>
      </c>
      <c r="S15" s="24">
        <f t="shared" si="2"/>
        <v>127.14089550320926</v>
      </c>
      <c r="T15" s="25">
        <f aca="true" t="shared" si="4" ref="T15:Y28">J15/$S15*100</f>
        <v>16.438455869985944</v>
      </c>
      <c r="U15" s="25">
        <f t="shared" si="4"/>
        <v>21.786852995148838</v>
      </c>
      <c r="V15" s="25">
        <f t="shared" si="4"/>
        <v>0.8651818878939972</v>
      </c>
      <c r="W15" s="25">
        <f t="shared" si="4"/>
        <v>40.19163133762114</v>
      </c>
      <c r="X15" s="25">
        <f t="shared" si="4"/>
        <v>32.56230014437407</v>
      </c>
      <c r="Y15" s="25">
        <f t="shared" si="4"/>
        <v>111.84442223502398</v>
      </c>
      <c r="Z15">
        <v>518.59</v>
      </c>
      <c r="AA15" s="26">
        <f t="shared" si="3"/>
        <v>407.88606840268005</v>
      </c>
      <c r="AB15" s="26"/>
      <c r="AC15" s="26"/>
      <c r="AD15" s="26"/>
      <c r="AE15" s="26"/>
      <c r="AF15" s="26"/>
      <c r="AG15" s="26"/>
      <c r="AH15" s="26"/>
      <c r="AI15" s="26"/>
      <c r="AJ15">
        <v>425.72</v>
      </c>
      <c r="AK15" t="s">
        <v>55</v>
      </c>
      <c r="AL15">
        <v>94.5</v>
      </c>
      <c r="AM15">
        <v>0.8</v>
      </c>
      <c r="AN15">
        <v>2.5</v>
      </c>
      <c r="AO15" t="e">
        <f aca="true" t="shared" si="5" ref="AO15:AO23">AJ15-AK15+AL15+AM15+AN15</f>
        <v>#VALUE!</v>
      </c>
      <c r="AP15">
        <v>505.61</v>
      </c>
      <c r="AQ15" t="e">
        <f aca="true" t="shared" si="6" ref="AQ15:AQ23">AP15-AO15</f>
        <v>#VALUE!</v>
      </c>
      <c r="AT15">
        <v>113.3</v>
      </c>
    </row>
    <row r="16" spans="1:46" ht="12.75">
      <c r="A16" s="3">
        <v>1986</v>
      </c>
      <c r="B16" s="2">
        <v>6</v>
      </c>
      <c r="C16" s="18">
        <v>605.39</v>
      </c>
      <c r="D16" s="16">
        <v>548.4</v>
      </c>
      <c r="E16" s="15">
        <v>875</v>
      </c>
      <c r="F16" s="13">
        <v>135.5</v>
      </c>
      <c r="G16" s="14">
        <v>143.1</v>
      </c>
      <c r="H16" s="8">
        <v>171.8</v>
      </c>
      <c r="I16" s="8">
        <f aca="true" t="shared" si="7" ref="I16:I25">SUM(J16:N16)</f>
        <v>171.8</v>
      </c>
      <c r="J16" s="8">
        <v>26.4</v>
      </c>
      <c r="K16" s="8">
        <v>38.2</v>
      </c>
      <c r="L16">
        <v>3.8</v>
      </c>
      <c r="M16" s="8">
        <v>80.6</v>
      </c>
      <c r="N16" s="8">
        <v>22.8</v>
      </c>
      <c r="O16" s="8">
        <f aca="true" t="shared" si="8" ref="O16:O28">SUM(J16:N16)</f>
        <v>171.8</v>
      </c>
      <c r="P16">
        <v>1799.2</v>
      </c>
      <c r="Q16" s="19">
        <f t="shared" si="0"/>
        <v>192.73150614315117</v>
      </c>
      <c r="R16" s="24">
        <f t="shared" si="1"/>
        <v>441.74061208010244</v>
      </c>
      <c r="S16" s="24">
        <f t="shared" si="2"/>
        <v>137.04648914875466</v>
      </c>
      <c r="T16" s="25">
        <f t="shared" si="4"/>
        <v>19.263536164975807</v>
      </c>
      <c r="U16" s="25">
        <f t="shared" si="4"/>
        <v>27.873753087199844</v>
      </c>
      <c r="V16" s="25">
        <f t="shared" si="4"/>
        <v>2.772781720716215</v>
      </c>
      <c r="W16" s="25">
        <f t="shared" si="4"/>
        <v>58.81215965519129</v>
      </c>
      <c r="X16" s="25">
        <f t="shared" si="4"/>
        <v>16.63669032429729</v>
      </c>
      <c r="Y16" s="25">
        <f t="shared" si="4"/>
        <v>125.35892095238046</v>
      </c>
      <c r="Z16">
        <v>605.33</v>
      </c>
      <c r="AA16" s="26">
        <f t="shared" si="3"/>
        <v>441.6968313160911</v>
      </c>
      <c r="AB16" s="26"/>
      <c r="AC16" s="26"/>
      <c r="AD16" s="26"/>
      <c r="AE16" s="26"/>
      <c r="AF16" s="26"/>
      <c r="AG16" s="26"/>
      <c r="AH16" s="26"/>
      <c r="AI16" s="26"/>
      <c r="AJ16">
        <v>481.43</v>
      </c>
      <c r="AK16" t="s">
        <v>55</v>
      </c>
      <c r="AL16">
        <v>101.9</v>
      </c>
      <c r="AM16">
        <v>1.3</v>
      </c>
      <c r="AN16">
        <v>2.2</v>
      </c>
      <c r="AO16" t="e">
        <f t="shared" si="5"/>
        <v>#VALUE!</v>
      </c>
      <c r="AP16">
        <v>578.94</v>
      </c>
      <c r="AQ16" t="e">
        <f t="shared" si="6"/>
        <v>#VALUE!</v>
      </c>
      <c r="AT16">
        <v>108.3</v>
      </c>
    </row>
    <row r="17" spans="1:46" ht="12.75">
      <c r="A17" s="3">
        <v>1987</v>
      </c>
      <c r="B17" s="2">
        <v>6</v>
      </c>
      <c r="C17" s="18">
        <v>719.67</v>
      </c>
      <c r="D17" s="16">
        <v>556.9</v>
      </c>
      <c r="E17" s="15">
        <v>1044</v>
      </c>
      <c r="F17" s="13">
        <v>147.7</v>
      </c>
      <c r="G17" s="14">
        <v>157.1</v>
      </c>
      <c r="H17" s="8">
        <v>218.2</v>
      </c>
      <c r="I17" s="8">
        <f t="shared" si="7"/>
        <v>218.1</v>
      </c>
      <c r="J17">
        <v>29.9</v>
      </c>
      <c r="K17">
        <v>48.1</v>
      </c>
      <c r="L17">
        <v>11.2</v>
      </c>
      <c r="M17" s="8">
        <v>86</v>
      </c>
      <c r="N17" s="8">
        <v>42.9</v>
      </c>
      <c r="O17" s="8">
        <f t="shared" si="8"/>
        <v>218.1</v>
      </c>
      <c r="P17">
        <v>1835.4</v>
      </c>
      <c r="Q17" s="19">
        <f t="shared" si="0"/>
        <v>219.90664850933547</v>
      </c>
      <c r="R17" s="24">
        <f t="shared" si="1"/>
        <v>504.02603838339684</v>
      </c>
      <c r="S17" s="24">
        <f t="shared" si="2"/>
        <v>142.78428993634046</v>
      </c>
      <c r="T17" s="25">
        <f t="shared" si="4"/>
        <v>20.94067912746615</v>
      </c>
      <c r="U17" s="25">
        <f t="shared" si="4"/>
        <v>33.68717946592381</v>
      </c>
      <c r="V17" s="25">
        <f t="shared" si="4"/>
        <v>7.844000208281635</v>
      </c>
      <c r="W17" s="25">
        <f t="shared" si="4"/>
        <v>60.230715885019706</v>
      </c>
      <c r="X17" s="25">
        <f t="shared" si="4"/>
        <v>30.04532222636448</v>
      </c>
      <c r="Y17" s="25">
        <f t="shared" si="4"/>
        <v>152.74789691305577</v>
      </c>
      <c r="Z17">
        <v>719.12</v>
      </c>
      <c r="AA17" s="26">
        <f t="shared" si="3"/>
        <v>503.6408419445973</v>
      </c>
      <c r="AB17" s="26"/>
      <c r="AC17" s="26"/>
      <c r="AD17" s="26"/>
      <c r="AE17" s="26"/>
      <c r="AF17" s="26"/>
      <c r="AG17" s="26"/>
      <c r="AH17" s="26"/>
      <c r="AI17" s="26"/>
      <c r="AJ17">
        <v>566.39</v>
      </c>
      <c r="AK17" t="s">
        <v>55</v>
      </c>
      <c r="AL17">
        <v>108.7</v>
      </c>
      <c r="AM17">
        <v>1.8</v>
      </c>
      <c r="AN17">
        <v>2.4</v>
      </c>
      <c r="AO17" t="e">
        <f t="shared" si="5"/>
        <v>#VALUE!</v>
      </c>
      <c r="AP17">
        <v>687.08</v>
      </c>
      <c r="AQ17" t="e">
        <f t="shared" si="6"/>
        <v>#VALUE!</v>
      </c>
      <c r="AT17">
        <v>114.1</v>
      </c>
    </row>
    <row r="18" spans="1:46" ht="12.75">
      <c r="A18" s="3">
        <v>1988</v>
      </c>
      <c r="B18" s="2">
        <v>6</v>
      </c>
      <c r="C18" s="18">
        <v>881.74</v>
      </c>
      <c r="D18" s="16">
        <v>566.6</v>
      </c>
      <c r="E18" s="15">
        <v>1304.8</v>
      </c>
      <c r="F18" s="13">
        <v>176.2</v>
      </c>
      <c r="G18" s="14">
        <v>187.9</v>
      </c>
      <c r="H18" s="8">
        <v>261.3</v>
      </c>
      <c r="I18" s="8">
        <f t="shared" si="7"/>
        <v>261.3</v>
      </c>
      <c r="J18">
        <v>24.5</v>
      </c>
      <c r="K18" s="8">
        <v>59.3</v>
      </c>
      <c r="L18">
        <v>15.7</v>
      </c>
      <c r="M18" s="8">
        <v>108.3</v>
      </c>
      <c r="N18" s="8">
        <v>53.5</v>
      </c>
      <c r="O18" s="8">
        <f t="shared" si="8"/>
        <v>261.3</v>
      </c>
      <c r="P18">
        <v>1858.6</v>
      </c>
      <c r="Q18" s="19">
        <f t="shared" si="0"/>
        <v>245.63572638492772</v>
      </c>
      <c r="R18" s="24">
        <f t="shared" si="1"/>
        <v>562.9970848742543</v>
      </c>
      <c r="S18" s="24">
        <f t="shared" si="2"/>
        <v>156.61537576112622</v>
      </c>
      <c r="T18" s="25">
        <f t="shared" si="4"/>
        <v>15.643419351984972</v>
      </c>
      <c r="U18" s="25">
        <f t="shared" si="4"/>
        <v>37.86345990092689</v>
      </c>
      <c r="V18" s="25">
        <f t="shared" si="4"/>
        <v>10.0245585235169</v>
      </c>
      <c r="W18" s="25">
        <f t="shared" si="4"/>
        <v>69.15029860489683</v>
      </c>
      <c r="X18" s="25">
        <f t="shared" si="4"/>
        <v>34.16011980943657</v>
      </c>
      <c r="Y18" s="25">
        <f t="shared" si="4"/>
        <v>166.84185619076217</v>
      </c>
      <c r="Z18">
        <v>881.24</v>
      </c>
      <c r="AA18" s="26">
        <f t="shared" si="3"/>
        <v>562.6778314180913</v>
      </c>
      <c r="AB18" s="26"/>
      <c r="AC18" s="26"/>
      <c r="AD18" s="26"/>
      <c r="AE18" s="26"/>
      <c r="AF18" s="26"/>
      <c r="AG18" s="26"/>
      <c r="AH18" s="26"/>
      <c r="AI18" s="26"/>
      <c r="AJ18">
        <v>694.48</v>
      </c>
      <c r="AK18" t="s">
        <v>55</v>
      </c>
      <c r="AL18">
        <v>120.9</v>
      </c>
      <c r="AM18">
        <v>2.6</v>
      </c>
      <c r="AN18">
        <v>2.4</v>
      </c>
      <c r="AO18" t="e">
        <f t="shared" si="5"/>
        <v>#VALUE!</v>
      </c>
      <c r="AP18">
        <v>839.99</v>
      </c>
      <c r="AQ18" t="e">
        <f t="shared" si="6"/>
        <v>#VALUE!</v>
      </c>
      <c r="AT18">
        <v>111.7</v>
      </c>
    </row>
    <row r="19" spans="1:46" ht="12.75">
      <c r="A19" s="3">
        <v>1989</v>
      </c>
      <c r="B19" s="2">
        <v>6</v>
      </c>
      <c r="C19" s="18">
        <v>1004.64</v>
      </c>
      <c r="D19" s="17">
        <v>572.4</v>
      </c>
      <c r="E19" s="15">
        <v>1546.2</v>
      </c>
      <c r="F19" s="13">
        <v>208.6</v>
      </c>
      <c r="G19" s="14">
        <v>220.2</v>
      </c>
      <c r="H19" s="8">
        <v>243.2</v>
      </c>
      <c r="I19" s="8">
        <f t="shared" si="7"/>
        <v>253.5</v>
      </c>
      <c r="J19" s="8">
        <v>19</v>
      </c>
      <c r="K19" s="8">
        <v>46</v>
      </c>
      <c r="L19">
        <v>22.6</v>
      </c>
      <c r="M19" s="8">
        <v>134.3</v>
      </c>
      <c r="N19" s="8">
        <v>31.6</v>
      </c>
      <c r="O19" s="8">
        <f t="shared" si="8"/>
        <v>253.5</v>
      </c>
      <c r="P19">
        <v>1874.8</v>
      </c>
      <c r="Q19" s="19">
        <f t="shared" si="0"/>
        <v>253.25043390286046</v>
      </c>
      <c r="R19" s="24">
        <f t="shared" si="1"/>
        <v>580.4499945053561</v>
      </c>
      <c r="S19" s="24">
        <f t="shared" si="2"/>
        <v>173.07950891723706</v>
      </c>
      <c r="T19" s="25">
        <f t="shared" si="4"/>
        <v>10.977613767719548</v>
      </c>
      <c r="U19" s="25">
        <f t="shared" si="4"/>
        <v>26.577380700794695</v>
      </c>
      <c r="V19" s="25">
        <f t="shared" si="4"/>
        <v>13.057582692129568</v>
      </c>
      <c r="W19" s="25">
        <f t="shared" si="4"/>
        <v>77.59439626340713</v>
      </c>
      <c r="X19" s="25">
        <f t="shared" si="4"/>
        <v>18.25750500315462</v>
      </c>
      <c r="Y19" s="25">
        <f t="shared" si="4"/>
        <v>146.46447842720556</v>
      </c>
      <c r="Z19">
        <v>1003.81</v>
      </c>
      <c r="AA19" s="26">
        <f t="shared" si="3"/>
        <v>579.9704461144505</v>
      </c>
      <c r="AB19" s="26"/>
      <c r="AC19" s="26"/>
      <c r="AD19" s="26"/>
      <c r="AE19" s="26"/>
      <c r="AF19" s="26"/>
      <c r="AG19" s="26"/>
      <c r="AH19" s="26"/>
      <c r="AI19" s="26"/>
      <c r="AJ19">
        <v>770.95</v>
      </c>
      <c r="AK19" t="s">
        <v>55</v>
      </c>
      <c r="AL19">
        <v>143.9</v>
      </c>
      <c r="AM19">
        <v>3.2</v>
      </c>
      <c r="AN19">
        <v>2.7</v>
      </c>
      <c r="AO19" t="e">
        <f t="shared" si="5"/>
        <v>#VALUE!</v>
      </c>
      <c r="AP19">
        <v>922.1</v>
      </c>
      <c r="AQ19" t="e">
        <f t="shared" si="6"/>
        <v>#VALUE!</v>
      </c>
      <c r="AT19">
        <v>103.1</v>
      </c>
    </row>
    <row r="20" spans="1:46" ht="12.75">
      <c r="A20" s="3">
        <v>1990</v>
      </c>
      <c r="B20" s="2">
        <v>6</v>
      </c>
      <c r="C20" s="18">
        <v>1061.91</v>
      </c>
      <c r="D20" s="16">
        <v>563.6</v>
      </c>
      <c r="E20" s="15">
        <v>1606.9</v>
      </c>
      <c r="F20" s="13">
        <v>214.2</v>
      </c>
      <c r="G20" s="14">
        <v>227</v>
      </c>
      <c r="H20" s="8">
        <v>262.9</v>
      </c>
      <c r="I20" s="8">
        <f t="shared" si="7"/>
        <v>262.9</v>
      </c>
      <c r="J20">
        <v>17.3</v>
      </c>
      <c r="K20" s="8">
        <v>54.3</v>
      </c>
      <c r="L20" s="8">
        <v>21.6</v>
      </c>
      <c r="M20" s="8">
        <v>131.9</v>
      </c>
      <c r="N20" s="8">
        <v>37.8</v>
      </c>
      <c r="O20" s="8">
        <f t="shared" si="8"/>
        <v>262.9</v>
      </c>
      <c r="P20">
        <v>1897.3</v>
      </c>
      <c r="Q20" s="19">
        <f t="shared" si="0"/>
        <v>255.52968780798622</v>
      </c>
      <c r="R20" s="24">
        <f t="shared" si="1"/>
        <v>585.6740444559043</v>
      </c>
      <c r="S20" s="24">
        <f t="shared" si="2"/>
        <v>181.31416443194485</v>
      </c>
      <c r="T20" s="25">
        <f t="shared" si="4"/>
        <v>9.541449811271335</v>
      </c>
      <c r="U20" s="25">
        <f t="shared" si="4"/>
        <v>29.948018771793844</v>
      </c>
      <c r="V20" s="25">
        <f t="shared" si="4"/>
        <v>11.913024041818547</v>
      </c>
      <c r="W20" s="25">
        <f t="shared" si="4"/>
        <v>72.74666069980861</v>
      </c>
      <c r="X20" s="25">
        <f t="shared" si="4"/>
        <v>20.847792073182454</v>
      </c>
      <c r="Y20" s="25">
        <f t="shared" si="4"/>
        <v>144.99694539787478</v>
      </c>
      <c r="Z20">
        <v>1062.74</v>
      </c>
      <c r="AA20" s="26">
        <f t="shared" si="3"/>
        <v>586.1318134352889</v>
      </c>
      <c r="AB20" s="26"/>
      <c r="AC20" s="26"/>
      <c r="AD20" s="26"/>
      <c r="AE20" s="26"/>
      <c r="AF20" s="26"/>
      <c r="AG20" s="26"/>
      <c r="AH20" s="26"/>
      <c r="AI20" s="26"/>
      <c r="AJ20">
        <v>783.79</v>
      </c>
      <c r="AK20" t="s">
        <v>55</v>
      </c>
      <c r="AL20">
        <v>143</v>
      </c>
      <c r="AM20">
        <v>3.7</v>
      </c>
      <c r="AN20">
        <v>2.7</v>
      </c>
      <c r="AO20" t="e">
        <f t="shared" si="5"/>
        <v>#VALUE!</v>
      </c>
      <c r="AP20">
        <v>964.89</v>
      </c>
      <c r="AQ20" t="e">
        <f t="shared" si="6"/>
        <v>#VALUE!</v>
      </c>
      <c r="AT20">
        <v>100.9</v>
      </c>
    </row>
    <row r="21" spans="1:46" ht="12.75">
      <c r="A21" s="3">
        <v>1991</v>
      </c>
      <c r="B21" s="2">
        <v>6</v>
      </c>
      <c r="C21" s="18">
        <v>1200.02</v>
      </c>
      <c r="D21" s="16">
        <v>579.4</v>
      </c>
      <c r="E21" s="15">
        <v>1835.8</v>
      </c>
      <c r="F21" s="13">
        <v>223</v>
      </c>
      <c r="G21" s="14">
        <v>240.6</v>
      </c>
      <c r="H21" s="8">
        <v>318</v>
      </c>
      <c r="I21" s="8">
        <f t="shared" si="7"/>
        <v>317.8</v>
      </c>
      <c r="J21" s="8">
        <v>16.9</v>
      </c>
      <c r="K21" s="8">
        <v>81.2</v>
      </c>
      <c r="L21">
        <v>31</v>
      </c>
      <c r="M21" s="8">
        <v>144.4</v>
      </c>
      <c r="N21" s="8">
        <v>44.3</v>
      </c>
      <c r="O21" s="8">
        <f t="shared" si="8"/>
        <v>317.8</v>
      </c>
      <c r="P21">
        <v>1938.3</v>
      </c>
      <c r="Q21" s="19">
        <f t="shared" si="0"/>
        <v>271.1169987642734</v>
      </c>
      <c r="R21" s="24">
        <f t="shared" si="1"/>
        <v>621.4001611677145</v>
      </c>
      <c r="S21" s="24">
        <f t="shared" si="2"/>
        <v>193.11549545545054</v>
      </c>
      <c r="T21" s="25">
        <f t="shared" si="4"/>
        <v>8.75123974911616</v>
      </c>
      <c r="U21" s="25">
        <f t="shared" si="4"/>
        <v>42.04737678273563</v>
      </c>
      <c r="V21" s="25">
        <f t="shared" si="4"/>
        <v>16.052569954000056</v>
      </c>
      <c r="W21" s="25">
        <f t="shared" si="4"/>
        <v>74.77390649540672</v>
      </c>
      <c r="X21" s="25">
        <f t="shared" si="4"/>
        <v>22.939640289103306</v>
      </c>
      <c r="Y21" s="25">
        <f t="shared" si="4"/>
        <v>164.56473327036187</v>
      </c>
      <c r="Z21">
        <v>1200.1</v>
      </c>
      <c r="AA21" s="26">
        <f t="shared" si="3"/>
        <v>621.4415871546925</v>
      </c>
      <c r="AB21" s="26"/>
      <c r="AC21" s="26"/>
      <c r="AD21" s="26"/>
      <c r="AE21" s="26"/>
      <c r="AF21" s="26"/>
      <c r="AG21" s="26"/>
      <c r="AH21" s="26"/>
      <c r="AI21" s="26"/>
      <c r="AJ21">
        <v>869.75</v>
      </c>
      <c r="AK21" t="s">
        <v>55</v>
      </c>
      <c r="AL21">
        <v>156.2</v>
      </c>
      <c r="AM21">
        <v>3.7</v>
      </c>
      <c r="AN21">
        <v>2.8</v>
      </c>
      <c r="AO21" t="e">
        <f t="shared" si="5"/>
        <v>#VALUE!</v>
      </c>
      <c r="AP21">
        <v>1073.16</v>
      </c>
      <c r="AQ21" t="e">
        <f t="shared" si="6"/>
        <v>#VALUE!</v>
      </c>
      <c r="AT21">
        <v>106.1</v>
      </c>
    </row>
    <row r="22" spans="1:46" ht="12.75">
      <c r="A22" s="3">
        <v>1992</v>
      </c>
      <c r="B22" s="2">
        <v>6</v>
      </c>
      <c r="C22" s="18">
        <v>1472.95</v>
      </c>
      <c r="D22" s="16">
        <v>577.7</v>
      </c>
      <c r="E22" s="15">
        <v>2278.4</v>
      </c>
      <c r="F22" s="13">
        <v>236.4</v>
      </c>
      <c r="G22" s="14">
        <v>260.1</v>
      </c>
      <c r="H22" s="8">
        <v>436.8</v>
      </c>
      <c r="I22" s="8">
        <f t="shared" si="7"/>
        <v>436.7</v>
      </c>
      <c r="J22" s="8">
        <v>17.2</v>
      </c>
      <c r="K22">
        <v>113.2</v>
      </c>
      <c r="L22" s="8">
        <v>25</v>
      </c>
      <c r="M22" s="8">
        <v>224.1</v>
      </c>
      <c r="N22" s="8">
        <v>57.2</v>
      </c>
      <c r="O22" s="8">
        <f t="shared" si="8"/>
        <v>436.7</v>
      </c>
      <c r="P22">
        <v>1957.8</v>
      </c>
      <c r="Q22" s="19">
        <f t="shared" si="0"/>
        <v>303.92215561475047</v>
      </c>
      <c r="R22" s="24">
        <f t="shared" si="1"/>
        <v>696.589580669008</v>
      </c>
      <c r="S22" s="24">
        <f t="shared" si="2"/>
        <v>211.45162673627297</v>
      </c>
      <c r="T22" s="25">
        <f t="shared" si="4"/>
        <v>8.134248133003116</v>
      </c>
      <c r="U22" s="25">
        <f t="shared" si="4"/>
        <v>53.534702828834455</v>
      </c>
      <c r="V22" s="25">
        <f t="shared" si="4"/>
        <v>11.823035077039412</v>
      </c>
      <c r="W22" s="25">
        <f t="shared" si="4"/>
        <v>105.98168643058128</v>
      </c>
      <c r="X22" s="25">
        <f t="shared" si="4"/>
        <v>27.05110425626617</v>
      </c>
      <c r="Y22" s="25">
        <f t="shared" si="4"/>
        <v>206.52477672572442</v>
      </c>
      <c r="Z22">
        <v>1472.95</v>
      </c>
      <c r="AA22" s="26">
        <f t="shared" si="3"/>
        <v>696.5895806690081</v>
      </c>
      <c r="AB22" s="26"/>
      <c r="AC22" s="26"/>
      <c r="AD22" s="26"/>
      <c r="AE22" s="26"/>
      <c r="AF22" s="26"/>
      <c r="AG22" s="26"/>
      <c r="AH22" s="26"/>
      <c r="AI22" s="26"/>
      <c r="AJ22">
        <v>1060.68</v>
      </c>
      <c r="AK22" t="s">
        <v>55</v>
      </c>
      <c r="AL22">
        <v>161.5</v>
      </c>
      <c r="AM22">
        <v>4.9</v>
      </c>
      <c r="AN22">
        <v>0</v>
      </c>
      <c r="AO22" t="e">
        <f t="shared" si="5"/>
        <v>#VALUE!</v>
      </c>
      <c r="AP22">
        <v>1297.65</v>
      </c>
      <c r="AQ22" t="e">
        <f t="shared" si="6"/>
        <v>#VALUE!</v>
      </c>
      <c r="AT22">
        <v>112.1</v>
      </c>
    </row>
    <row r="23" spans="1:46" ht="12.75">
      <c r="A23" s="3">
        <v>1993</v>
      </c>
      <c r="B23" s="2">
        <v>6</v>
      </c>
      <c r="C23" s="18">
        <v>2010.82</v>
      </c>
      <c r="D23" s="16">
        <v>592.1</v>
      </c>
      <c r="E23" s="15">
        <v>3272.4</v>
      </c>
      <c r="F23" s="13">
        <v>268.3</v>
      </c>
      <c r="G23" s="14">
        <v>303.5</v>
      </c>
      <c r="H23" s="8">
        <v>718.2</v>
      </c>
      <c r="I23" s="8">
        <f t="shared" si="7"/>
        <v>700.3</v>
      </c>
      <c r="J23">
        <v>22.5</v>
      </c>
      <c r="K23" s="8">
        <v>149.7</v>
      </c>
      <c r="L23" s="8">
        <v>66.7</v>
      </c>
      <c r="M23" s="8">
        <v>361</v>
      </c>
      <c r="N23" s="8">
        <v>100.4</v>
      </c>
      <c r="O23" s="8">
        <f t="shared" si="8"/>
        <v>700.3</v>
      </c>
      <c r="P23">
        <v>2006.1</v>
      </c>
      <c r="Q23" s="19">
        <f t="shared" si="0"/>
        <v>349.20655680134826</v>
      </c>
      <c r="R23" s="24">
        <f t="shared" si="1"/>
        <v>800.3814281886902</v>
      </c>
      <c r="S23" s="24">
        <f t="shared" si="2"/>
        <v>251.23271595026924</v>
      </c>
      <c r="T23" s="25">
        <f t="shared" si="4"/>
        <v>8.955839972869539</v>
      </c>
      <c r="U23" s="25">
        <f t="shared" si="4"/>
        <v>59.586188619492</v>
      </c>
      <c r="V23" s="25">
        <f t="shared" si="4"/>
        <v>26.549090052906593</v>
      </c>
      <c r="W23" s="25">
        <f t="shared" si="4"/>
        <v>143.69147689804015</v>
      </c>
      <c r="X23" s="25">
        <f t="shared" si="4"/>
        <v>39.96294814560453</v>
      </c>
      <c r="Y23" s="25">
        <f t="shared" si="4"/>
        <v>278.7455436889128</v>
      </c>
      <c r="Z23">
        <v>2010.82</v>
      </c>
      <c r="AA23" s="26">
        <f t="shared" si="3"/>
        <v>800.3814281886902</v>
      </c>
      <c r="AB23" s="26">
        <v>237.74</v>
      </c>
      <c r="AC23" s="26">
        <f aca="true" t="shared" si="9" ref="AC23:AC28">AB23/$S23*100</f>
        <v>94.6293953400002</v>
      </c>
      <c r="AD23" s="26">
        <f aca="true" t="shared" si="10" ref="AD23:AD28">AA23-AC23</f>
        <v>705.75203284869</v>
      </c>
      <c r="AE23" s="26"/>
      <c r="AF23" s="26"/>
      <c r="AG23" s="26"/>
      <c r="AH23" s="26"/>
      <c r="AI23" s="26"/>
      <c r="AJ23">
        <v>1511.25</v>
      </c>
      <c r="AK23" t="s">
        <v>55</v>
      </c>
      <c r="AL23">
        <v>226.7</v>
      </c>
      <c r="AM23">
        <v>5</v>
      </c>
      <c r="AN23">
        <v>0</v>
      </c>
      <c r="AO23" t="e">
        <f t="shared" si="5"/>
        <v>#VALUE!</v>
      </c>
      <c r="AP23">
        <v>1808.15</v>
      </c>
      <c r="AQ23" t="e">
        <f t="shared" si="6"/>
        <v>#VALUE!</v>
      </c>
      <c r="AT23">
        <v>114.9</v>
      </c>
    </row>
    <row r="24" spans="1:46" ht="12.75">
      <c r="A24" s="3">
        <v>1994</v>
      </c>
      <c r="B24" s="2">
        <v>6</v>
      </c>
      <c r="C24" s="18">
        <v>2461.78</v>
      </c>
      <c r="D24" s="16">
        <v>609.1</v>
      </c>
      <c r="E24" s="15">
        <v>4100.5</v>
      </c>
      <c r="F24" s="13">
        <v>323.6</v>
      </c>
      <c r="G24" s="14">
        <v>382.7</v>
      </c>
      <c r="H24" s="8">
        <v>888</v>
      </c>
      <c r="I24" s="8">
        <f t="shared" si="7"/>
        <v>880.1</v>
      </c>
      <c r="J24">
        <v>16.4</v>
      </c>
      <c r="K24">
        <v>186.3</v>
      </c>
      <c r="L24">
        <v>119.8</v>
      </c>
      <c r="M24" s="8">
        <v>447</v>
      </c>
      <c r="N24" s="8">
        <v>110.6</v>
      </c>
      <c r="O24" s="8">
        <f t="shared" si="8"/>
        <v>880.1</v>
      </c>
      <c r="P24">
        <v>2009.3</v>
      </c>
      <c r="Q24" s="19">
        <f t="shared" si="0"/>
        <v>388.3176911630993</v>
      </c>
      <c r="R24" s="24">
        <f t="shared" si="1"/>
        <v>890.0241481458236</v>
      </c>
      <c r="S24" s="24">
        <f t="shared" si="2"/>
        <v>276.5969895455754</v>
      </c>
      <c r="T24" s="25">
        <f t="shared" si="4"/>
        <v>5.929204083870818</v>
      </c>
      <c r="U24" s="25">
        <f t="shared" si="4"/>
        <v>67.35431224543498</v>
      </c>
      <c r="V24" s="25">
        <f t="shared" si="4"/>
        <v>43.31211275900757</v>
      </c>
      <c r="W24" s="25">
        <f t="shared" si="4"/>
        <v>161.60696496891808</v>
      </c>
      <c r="X24" s="25">
        <f t="shared" si="4"/>
        <v>39.98597388268979</v>
      </c>
      <c r="Y24" s="25">
        <f t="shared" si="4"/>
        <v>318.18856793992126</v>
      </c>
      <c r="Z24">
        <v>2461.78</v>
      </c>
      <c r="AA24" s="26">
        <f t="shared" si="3"/>
        <v>890.0241481458236</v>
      </c>
      <c r="AB24" s="26">
        <v>283.25</v>
      </c>
      <c r="AC24" s="26">
        <f t="shared" si="9"/>
        <v>102.40530833880545</v>
      </c>
      <c r="AD24" s="26">
        <f t="shared" si="10"/>
        <v>787.6188398070182</v>
      </c>
      <c r="AE24" s="26"/>
      <c r="AF24" s="26"/>
      <c r="AG24" s="26"/>
      <c r="AH24" s="26"/>
      <c r="AI24" s="26"/>
      <c r="AT24">
        <v>111.2</v>
      </c>
    </row>
    <row r="25" spans="1:46" ht="12.75">
      <c r="A25" s="3">
        <v>1995</v>
      </c>
      <c r="B25" s="2">
        <v>6</v>
      </c>
      <c r="C25" s="18">
        <v>2793.37</v>
      </c>
      <c r="D25" s="16">
        <v>591.1</v>
      </c>
      <c r="E25" s="15">
        <v>5215.7</v>
      </c>
      <c r="F25" s="13">
        <v>368.9</v>
      </c>
      <c r="G25" s="14">
        <v>444.3</v>
      </c>
      <c r="H25" s="8">
        <v>884.9</v>
      </c>
      <c r="I25" s="8">
        <f t="shared" si="7"/>
        <v>882.1</v>
      </c>
      <c r="J25">
        <v>21.8</v>
      </c>
      <c r="K25" s="4">
        <v>178.3</v>
      </c>
      <c r="L25" s="8">
        <v>112.4</v>
      </c>
      <c r="M25" s="8">
        <v>427.6</v>
      </c>
      <c r="N25" s="8">
        <v>142</v>
      </c>
      <c r="O25" s="8">
        <f t="shared" si="8"/>
        <v>882.1</v>
      </c>
      <c r="P25">
        <v>2027.8</v>
      </c>
      <c r="Q25" s="19">
        <f t="shared" si="0"/>
        <v>415.8882472356794</v>
      </c>
      <c r="R25" s="24">
        <f t="shared" si="1"/>
        <v>953.215862664177</v>
      </c>
      <c r="S25" s="24">
        <f t="shared" si="2"/>
        <v>293.0469486935216</v>
      </c>
      <c r="T25" s="25">
        <f t="shared" si="4"/>
        <v>7.439081040491972</v>
      </c>
      <c r="U25" s="25">
        <f t="shared" si="4"/>
        <v>60.8434930972348</v>
      </c>
      <c r="V25" s="25">
        <f t="shared" si="4"/>
        <v>38.355628850976956</v>
      </c>
      <c r="W25" s="25">
        <f t="shared" si="4"/>
        <v>145.91518591350308</v>
      </c>
      <c r="X25" s="25">
        <f t="shared" si="4"/>
        <v>48.456399438066974</v>
      </c>
      <c r="Y25" s="25">
        <f t="shared" si="4"/>
        <v>301.00978834027376</v>
      </c>
      <c r="Z25">
        <v>2793.37</v>
      </c>
      <c r="AA25" s="26">
        <f t="shared" si="3"/>
        <v>953.215862664177</v>
      </c>
      <c r="AB25" s="26">
        <v>374.125</v>
      </c>
      <c r="AC25" s="26">
        <f t="shared" si="9"/>
        <v>127.6672566180761</v>
      </c>
      <c r="AD25" s="26">
        <f t="shared" si="10"/>
        <v>825.548606046101</v>
      </c>
      <c r="AE25" s="26"/>
      <c r="AF25" s="26"/>
      <c r="AG25" s="26"/>
      <c r="AH25" s="26"/>
      <c r="AI25" s="26"/>
      <c r="AT25">
        <v>107.1</v>
      </c>
    </row>
    <row r="26" spans="1:46" ht="12.75">
      <c r="A26" s="3">
        <v>1996</v>
      </c>
      <c r="B26" s="2">
        <v>6</v>
      </c>
      <c r="C26" s="18">
        <v>3157.69</v>
      </c>
      <c r="D26" s="16">
        <v>750.3</v>
      </c>
      <c r="E26" s="15">
        <v>5602.18</v>
      </c>
      <c r="F26" s="13">
        <v>388.8</v>
      </c>
      <c r="G26" s="14">
        <v>479.3</v>
      </c>
      <c r="H26" s="4">
        <v>881.67</v>
      </c>
      <c r="I26" s="9">
        <v>646.13</v>
      </c>
      <c r="J26" s="9">
        <v>20.75</v>
      </c>
      <c r="K26" s="4">
        <v>155.95</v>
      </c>
      <c r="L26" s="4">
        <v>57.31</v>
      </c>
      <c r="M26">
        <v>314.58</v>
      </c>
      <c r="N26">
        <v>97.54</v>
      </c>
      <c r="O26" s="8">
        <f t="shared" si="8"/>
        <v>646.1299999999999</v>
      </c>
      <c r="P26">
        <v>2031.8</v>
      </c>
      <c r="Q26" s="19">
        <f t="shared" si="0"/>
        <v>451.6546364979478</v>
      </c>
      <c r="R26" s="24">
        <f t="shared" si="1"/>
        <v>1035.1924268532964</v>
      </c>
      <c r="S26" s="24">
        <f t="shared" si="2"/>
        <v>305.03410941659604</v>
      </c>
      <c r="T26" s="25">
        <f t="shared" si="4"/>
        <v>6.802517934694634</v>
      </c>
      <c r="U26" s="25">
        <f t="shared" si="4"/>
        <v>51.1254299718375</v>
      </c>
      <c r="V26" s="25">
        <f t="shared" si="4"/>
        <v>18.788062787342145</v>
      </c>
      <c r="W26" s="25">
        <f t="shared" si="4"/>
        <v>103.12945021186688</v>
      </c>
      <c r="X26" s="25">
        <f t="shared" si="4"/>
        <v>31.97675177590914</v>
      </c>
      <c r="Y26" s="25">
        <f t="shared" si="4"/>
        <v>211.82221268165029</v>
      </c>
      <c r="Z26">
        <v>3148.23</v>
      </c>
      <c r="AA26" s="26">
        <f t="shared" si="3"/>
        <v>1032.0911343394548</v>
      </c>
      <c r="AB26" s="26">
        <v>465</v>
      </c>
      <c r="AC26" s="26">
        <f t="shared" si="9"/>
        <v>152.44196817508458</v>
      </c>
      <c r="AD26" s="26">
        <f t="shared" si="10"/>
        <v>879.6491661643702</v>
      </c>
      <c r="AE26" s="26"/>
      <c r="AF26" s="26"/>
      <c r="AG26" s="26"/>
      <c r="AH26" s="26"/>
      <c r="AI26" s="26"/>
      <c r="AT26">
        <v>108.6</v>
      </c>
    </row>
    <row r="27" spans="1:46" ht="12.75">
      <c r="A27" s="3">
        <v>1997</v>
      </c>
      <c r="B27" s="2">
        <v>6</v>
      </c>
      <c r="C27" s="18">
        <v>3582.46</v>
      </c>
      <c r="D27" s="16">
        <v>716.7</v>
      </c>
      <c r="E27" s="15">
        <v>6498.8</v>
      </c>
      <c r="F27" s="9">
        <v>392.7</v>
      </c>
      <c r="G27" s="18">
        <v>499.1</v>
      </c>
      <c r="H27" s="4">
        <v>953.67</v>
      </c>
      <c r="I27" s="4">
        <v>953.67</v>
      </c>
      <c r="J27">
        <v>29.35</v>
      </c>
      <c r="K27">
        <v>163.36</v>
      </c>
      <c r="L27">
        <v>133.47</v>
      </c>
      <c r="M27">
        <v>481.64</v>
      </c>
      <c r="N27">
        <v>145.85</v>
      </c>
      <c r="O27" s="8">
        <f t="shared" si="8"/>
        <v>953.67</v>
      </c>
      <c r="P27">
        <v>1967.1</v>
      </c>
      <c r="Q27" s="19">
        <f t="shared" si="0"/>
        <v>491.8518991462652</v>
      </c>
      <c r="R27" s="24">
        <f t="shared" si="1"/>
        <v>1127.3245528432399</v>
      </c>
      <c r="S27" s="24">
        <f t="shared" si="2"/>
        <v>317.78426105992554</v>
      </c>
      <c r="T27" s="25">
        <f t="shared" si="4"/>
        <v>9.235825557284407</v>
      </c>
      <c r="U27" s="25">
        <f t="shared" si="4"/>
        <v>51.40594422616629</v>
      </c>
      <c r="V27" s="25">
        <f t="shared" si="4"/>
        <v>42.00019206578364</v>
      </c>
      <c r="W27" s="25">
        <f t="shared" si="4"/>
        <v>151.56194280785218</v>
      </c>
      <c r="X27" s="25">
        <f t="shared" si="4"/>
        <v>45.895916781258286</v>
      </c>
      <c r="Y27" s="25">
        <f t="shared" si="4"/>
        <v>300.0998214383448</v>
      </c>
      <c r="Z27">
        <v>3582.46</v>
      </c>
      <c r="AA27" s="26">
        <f t="shared" si="3"/>
        <v>1127.3245528432399</v>
      </c>
      <c r="AB27" s="26">
        <v>523.7</v>
      </c>
      <c r="AC27" s="26">
        <f t="shared" si="9"/>
        <v>164.79733711583796</v>
      </c>
      <c r="AD27" s="26">
        <f t="shared" si="10"/>
        <v>962.5272157274019</v>
      </c>
      <c r="AE27" s="26"/>
      <c r="AF27" s="26"/>
      <c r="AG27" s="26"/>
      <c r="AH27" s="26"/>
      <c r="AI27" s="26"/>
      <c r="AT27">
        <v>108.9</v>
      </c>
    </row>
    <row r="28" spans="1:46" ht="12.75">
      <c r="A28" s="3">
        <v>1998</v>
      </c>
      <c r="B28" s="2">
        <v>6</v>
      </c>
      <c r="C28" s="3">
        <v>3881.73</v>
      </c>
      <c r="D28" s="3">
        <v>684.7</v>
      </c>
      <c r="E28" s="3">
        <v>6674.2</v>
      </c>
      <c r="F28" s="3">
        <v>383.3</v>
      </c>
      <c r="G28" s="3">
        <v>495.6</v>
      </c>
      <c r="H28" s="4">
        <v>1052.57</v>
      </c>
      <c r="I28" s="4">
        <v>1052.55</v>
      </c>
      <c r="J28">
        <v>36.63</v>
      </c>
      <c r="K28">
        <v>190.02</v>
      </c>
      <c r="L28">
        <v>94.61</v>
      </c>
      <c r="M28">
        <v>563.87</v>
      </c>
      <c r="N28">
        <v>167.42</v>
      </c>
      <c r="O28" s="8">
        <f t="shared" si="8"/>
        <v>1052.55</v>
      </c>
      <c r="P28">
        <v>1958.8</v>
      </c>
      <c r="Q28" s="19">
        <f t="shared" si="0"/>
        <v>532.6756067754053</v>
      </c>
      <c r="R28" s="24">
        <f t="shared" si="1"/>
        <v>1220.892490729229</v>
      </c>
      <c r="S28" s="24">
        <f t="shared" si="2"/>
        <v>317.94199976457185</v>
      </c>
      <c r="T28" s="25">
        <f t="shared" si="4"/>
        <v>11.520969241913182</v>
      </c>
      <c r="U28" s="25">
        <f t="shared" si="4"/>
        <v>59.76561767262743</v>
      </c>
      <c r="V28" s="25">
        <f t="shared" si="4"/>
        <v>29.75699972638291</v>
      </c>
      <c r="W28" s="25">
        <f t="shared" si="4"/>
        <v>177.3499570417031</v>
      </c>
      <c r="X28" s="25">
        <f t="shared" si="4"/>
        <v>52.657402961537116</v>
      </c>
      <c r="Y28" s="25">
        <f t="shared" si="4"/>
        <v>331.05094664416373</v>
      </c>
      <c r="Z28">
        <v>3881.73</v>
      </c>
      <c r="AA28" s="26">
        <f t="shared" si="3"/>
        <v>1220.892490729229</v>
      </c>
      <c r="AB28" s="26">
        <v>616.74</v>
      </c>
      <c r="AC28" s="26">
        <f t="shared" si="9"/>
        <v>193.97877614680687</v>
      </c>
      <c r="AD28" s="26">
        <f t="shared" si="10"/>
        <v>1026.913714582422</v>
      </c>
      <c r="AE28" s="26"/>
      <c r="AF28" s="26"/>
      <c r="AG28" s="26"/>
      <c r="AH28" s="26"/>
      <c r="AI28" s="26"/>
      <c r="AT28">
        <v>108.3</v>
      </c>
    </row>
    <row r="29" spans="1:9" ht="12.75">
      <c r="A29" s="3"/>
      <c r="B29" s="3"/>
      <c r="C29" s="3"/>
      <c r="D29" s="3"/>
      <c r="E29" s="3"/>
      <c r="F29" s="3"/>
      <c r="G29" s="6"/>
      <c r="H29" s="4"/>
      <c r="I29" s="4"/>
    </row>
    <row r="30" spans="1:9" ht="12.75">
      <c r="A30" s="3" t="s">
        <v>21</v>
      </c>
      <c r="B30" s="6" t="s">
        <v>22</v>
      </c>
      <c r="C30" s="3"/>
      <c r="D30" s="3"/>
      <c r="E30" s="3"/>
      <c r="F30" s="3"/>
      <c r="G30" s="3"/>
      <c r="H30" s="4"/>
      <c r="I30" s="4"/>
    </row>
    <row r="31" spans="1:9" ht="12.75">
      <c r="A31" s="3"/>
      <c r="B31" s="6" t="s">
        <v>23</v>
      </c>
      <c r="C31" s="3"/>
      <c r="D31" s="3"/>
      <c r="E31" s="3"/>
      <c r="F31" s="3"/>
      <c r="G31" s="7"/>
      <c r="H31" s="4"/>
      <c r="I31" s="4"/>
    </row>
    <row r="32" spans="1:7" ht="12.75">
      <c r="A32" s="3"/>
      <c r="B32" s="6" t="s">
        <v>24</v>
      </c>
      <c r="C32" s="3"/>
      <c r="D32" s="3"/>
      <c r="E32" s="3"/>
      <c r="F32" s="3"/>
      <c r="G32" s="3"/>
    </row>
    <row r="33" spans="1:7" ht="12.75">
      <c r="A33" s="3"/>
      <c r="B33" s="6" t="s">
        <v>26</v>
      </c>
      <c r="C33" s="3"/>
      <c r="D33" s="3"/>
      <c r="E33" s="3"/>
      <c r="F33" s="3"/>
      <c r="G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8"/>
      <c r="K34" s="8"/>
      <c r="L34" s="8"/>
      <c r="M34" s="8"/>
      <c r="N34" s="8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8"/>
      <c r="K35" s="8"/>
      <c r="L35" s="8"/>
      <c r="M35" s="8"/>
      <c r="N35" s="8"/>
      <c r="O35" s="3"/>
    </row>
    <row r="36" spans="1:15" ht="12.75">
      <c r="A36" s="3"/>
      <c r="B36" s="3"/>
      <c r="C36" s="3"/>
      <c r="D36" s="3"/>
      <c r="E36" s="3"/>
      <c r="F36" s="3"/>
      <c r="H36" s="3"/>
      <c r="I36" s="3"/>
      <c r="J36" s="8"/>
      <c r="K36" s="8"/>
      <c r="L36" s="8"/>
      <c r="M36" s="8"/>
      <c r="N36" s="8"/>
      <c r="O36" s="3"/>
    </row>
    <row r="37" spans="1:15" ht="12.75">
      <c r="A37" s="3"/>
      <c r="B37" s="3"/>
      <c r="C37" s="3"/>
      <c r="D37" s="3"/>
      <c r="E37" s="3"/>
      <c r="F37" s="3"/>
      <c r="H37" s="3"/>
      <c r="I37" s="3"/>
      <c r="J37" s="8"/>
      <c r="K37" s="8"/>
      <c r="L37" s="8"/>
      <c r="M37" s="8"/>
      <c r="N37" s="8"/>
      <c r="O37" s="3"/>
    </row>
    <row r="38" spans="1:15" ht="12.75">
      <c r="A38" s="3"/>
      <c r="B38" s="3"/>
      <c r="C38" s="3"/>
      <c r="D38" s="3"/>
      <c r="E38" s="3"/>
      <c r="F38" s="3"/>
      <c r="H38" s="3"/>
      <c r="I38" s="3"/>
      <c r="J38" s="8"/>
      <c r="K38" s="8"/>
      <c r="L38" s="8"/>
      <c r="M38" s="8"/>
      <c r="N38" s="8"/>
      <c r="O38" s="3"/>
    </row>
    <row r="39" spans="1:15" ht="12.75">
      <c r="A39" s="3"/>
      <c r="B39" s="3"/>
      <c r="C39" s="3"/>
      <c r="D39" s="3"/>
      <c r="E39" s="3"/>
      <c r="F39" s="3"/>
      <c r="H39" s="3"/>
      <c r="I39" s="3"/>
      <c r="J39" s="8"/>
      <c r="K39" s="8"/>
      <c r="L39" s="8"/>
      <c r="M39" s="8"/>
      <c r="N39" s="8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8"/>
      <c r="K40" s="8"/>
      <c r="L40" s="8"/>
      <c r="M40" s="8"/>
      <c r="N40" s="8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8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8"/>
      <c r="K42" s="8"/>
      <c r="L42" s="8"/>
      <c r="M42" s="8"/>
      <c r="N42" s="8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8"/>
      <c r="K43" s="8"/>
      <c r="L43" s="8"/>
      <c r="M43" s="8"/>
      <c r="N43" s="8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8"/>
      <c r="K44" s="8"/>
      <c r="L44" s="8"/>
      <c r="M44" s="8"/>
      <c r="N44" s="8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8"/>
      <c r="K45" s="8"/>
      <c r="L45" s="8"/>
      <c r="M45" s="8"/>
      <c r="N45" s="8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8"/>
      <c r="K46" s="8"/>
      <c r="L46" s="8"/>
      <c r="M46" s="8"/>
      <c r="N46" s="8"/>
      <c r="O46" s="3"/>
    </row>
    <row r="47" spans="1:13" ht="12.75">
      <c r="A47" s="3"/>
      <c r="B47" s="3"/>
      <c r="C47" s="3"/>
      <c r="D47" s="3"/>
      <c r="E47" s="3"/>
      <c r="F47" s="3"/>
      <c r="G47" s="3"/>
      <c r="H47" s="5"/>
      <c r="I47" s="5"/>
      <c r="J47" s="4"/>
      <c r="K47" s="4"/>
      <c r="L47" s="4"/>
      <c r="M47" s="4"/>
    </row>
    <row r="48" spans="1:13" ht="12.75">
      <c r="A48" s="3"/>
      <c r="B48" s="3"/>
      <c r="C48" s="3"/>
      <c r="D48" s="3"/>
      <c r="E48" s="3"/>
      <c r="F48" s="3"/>
      <c r="G48" s="3"/>
      <c r="H48" s="5"/>
      <c r="I48" s="5"/>
      <c r="J48" s="4"/>
      <c r="K48" s="4"/>
      <c r="L48" s="4"/>
      <c r="M48" s="4"/>
    </row>
    <row r="49" spans="1:14" ht="12.75">
      <c r="A49" s="3"/>
      <c r="B49" s="6"/>
      <c r="C49" s="3"/>
      <c r="D49" s="3"/>
      <c r="E49" s="3"/>
      <c r="F49" s="3"/>
      <c r="G49" s="6"/>
      <c r="H49" s="5"/>
      <c r="I49" s="5"/>
      <c r="J49" s="4"/>
      <c r="K49" s="4"/>
      <c r="L49" s="4"/>
      <c r="M49" s="4"/>
      <c r="N49" s="6"/>
    </row>
    <row r="50" spans="1:13" ht="12.75">
      <c r="A50" s="3"/>
      <c r="B50" s="6"/>
      <c r="C50" s="3"/>
      <c r="D50" s="3"/>
      <c r="E50" s="3"/>
      <c r="F50" s="3"/>
      <c r="G50" s="6"/>
      <c r="H50" s="5"/>
      <c r="I50" s="5"/>
      <c r="J50" s="4"/>
      <c r="K50" s="4"/>
      <c r="L50" s="4"/>
      <c r="M50" s="4"/>
    </row>
    <row r="51" spans="1:13" ht="12.75">
      <c r="A51" s="3"/>
      <c r="B51" s="6"/>
      <c r="C51" s="3"/>
      <c r="D51" s="3"/>
      <c r="E51" s="3"/>
      <c r="F51" s="3"/>
      <c r="G51" s="6"/>
      <c r="H51" s="5"/>
      <c r="I51" s="5"/>
      <c r="J51" s="4"/>
      <c r="K51" s="4"/>
      <c r="L51" s="4"/>
      <c r="M51" s="4"/>
    </row>
    <row r="52" spans="1:13" ht="12.75">
      <c r="A52" s="3"/>
      <c r="B52" s="3"/>
      <c r="C52" s="3"/>
      <c r="D52" s="3"/>
      <c r="E52" s="3"/>
      <c r="F52" s="3"/>
      <c r="G52" s="3"/>
      <c r="H52" s="5"/>
      <c r="I52" s="5"/>
      <c r="J52" s="4"/>
      <c r="K52" s="4"/>
      <c r="L52" s="4"/>
      <c r="M52" s="4"/>
    </row>
    <row r="53" spans="1:13" ht="12.75">
      <c r="A53" s="3"/>
      <c r="B53" s="3"/>
      <c r="C53" s="3"/>
      <c r="D53" s="3"/>
      <c r="E53" s="3"/>
      <c r="F53" s="3"/>
      <c r="G53" s="3"/>
      <c r="H53" s="5"/>
      <c r="I53" s="5"/>
      <c r="J53" s="4"/>
      <c r="K53" s="4"/>
      <c r="L53" s="4"/>
      <c r="M53" s="4"/>
    </row>
    <row r="54" spans="1:13" ht="12.75">
      <c r="A54" s="3"/>
      <c r="B54" s="3"/>
      <c r="C54" s="3"/>
      <c r="D54" s="3"/>
      <c r="E54" s="3"/>
      <c r="F54" s="3"/>
      <c r="G54" s="3"/>
      <c r="H54" s="5"/>
      <c r="I54" s="5"/>
      <c r="J54" s="4"/>
      <c r="K54" s="4"/>
      <c r="L54" s="4"/>
      <c r="M54" s="4"/>
    </row>
    <row r="55" spans="1:13" ht="12.75">
      <c r="A55" s="3"/>
      <c r="B55" s="3"/>
      <c r="C55" s="3"/>
      <c r="D55" s="3"/>
      <c r="E55" s="3"/>
      <c r="F55" s="3"/>
      <c r="G55" s="3"/>
      <c r="H55" s="5"/>
      <c r="I55" s="5"/>
      <c r="J55" s="4"/>
      <c r="K55" s="4"/>
      <c r="L55" s="4"/>
      <c r="M55" s="4"/>
    </row>
    <row r="56" spans="1:13" ht="12.75">
      <c r="A56" s="3"/>
      <c r="B56" s="3"/>
      <c r="C56" s="3"/>
      <c r="D56" s="3"/>
      <c r="E56" s="3"/>
      <c r="F56" s="3"/>
      <c r="G56" s="3"/>
      <c r="H56" s="5"/>
      <c r="I56" s="5"/>
      <c r="J56" s="4"/>
      <c r="K56" s="4"/>
      <c r="L56" s="4"/>
      <c r="M56" s="4"/>
    </row>
    <row r="57" spans="1:13" ht="12.75">
      <c r="A57" s="3"/>
      <c r="B57" s="3"/>
      <c r="C57" s="3"/>
      <c r="D57" s="3"/>
      <c r="E57" s="3"/>
      <c r="F57" s="3"/>
      <c r="G57" s="3"/>
      <c r="H57" s="5"/>
      <c r="I57" s="5"/>
      <c r="J57" s="4"/>
      <c r="K57" s="4"/>
      <c r="L57" s="4"/>
      <c r="M57" s="4"/>
    </row>
    <row r="58" spans="1:13" ht="12.75">
      <c r="A58" s="3"/>
      <c r="B58" s="3"/>
      <c r="C58" s="3"/>
      <c r="D58" s="3"/>
      <c r="E58" s="3"/>
      <c r="F58" s="3"/>
      <c r="G58" s="3"/>
      <c r="H58" s="5"/>
      <c r="I58" s="5"/>
      <c r="J58" s="4"/>
      <c r="K58" s="4"/>
      <c r="L58" s="4"/>
      <c r="M58" s="4"/>
    </row>
    <row r="59" spans="1:13" ht="12.75">
      <c r="A59" s="3"/>
      <c r="B59" s="3"/>
      <c r="C59" s="3"/>
      <c r="D59" s="3"/>
      <c r="E59" s="3"/>
      <c r="F59" s="3"/>
      <c r="G59" s="3"/>
      <c r="H59" s="5"/>
      <c r="I59" s="5"/>
      <c r="J59" s="4"/>
      <c r="K59" s="4"/>
      <c r="L59" s="4"/>
      <c r="M59" s="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University of Hong Kong</dc:creator>
  <cp:keywords/>
  <dc:description/>
  <cp:lastModifiedBy>EF</cp:lastModifiedBy>
  <dcterms:created xsi:type="dcterms:W3CDTF">2000-03-01T05:03:27Z</dcterms:created>
  <dcterms:modified xsi:type="dcterms:W3CDTF">2005-08-15T07:38:23Z</dcterms:modified>
  <cp:category/>
  <cp:version/>
  <cp:contentType/>
  <cp:contentStatus/>
</cp:coreProperties>
</file>