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EF</author>
  </authors>
  <commentList>
    <comment ref="AY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C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E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J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R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5.p121</t>
        </r>
      </text>
    </comment>
    <comment ref="S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6.p72</t>
        </r>
      </text>
    </comment>
    <comment ref="AB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  <comment ref="L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6.p50</t>
        </r>
      </text>
    </comment>
  </commentList>
</comments>
</file>

<file path=xl/sharedStrings.xml><?xml version="1.0" encoding="utf-8"?>
<sst xmlns="http://schemas.openxmlformats.org/spreadsheetml/2006/main" count="138" uniqueCount="68">
  <si>
    <t>The Economic Indicators of Hubei</t>
  </si>
  <si>
    <t xml:space="preserve">        ( Current Price)</t>
  </si>
  <si>
    <t xml:space="preserve">      General Price Indices</t>
  </si>
  <si>
    <t>3.1 p. 51 1999</t>
  </si>
  <si>
    <t>1.9 p.28 1999</t>
  </si>
  <si>
    <t xml:space="preserve">p. 452 50 yr 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</si>
  <si>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</si>
  <si>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</si>
  <si>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</si>
  <si>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</si>
  <si>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</si>
  <si>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</si>
  <si>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</si>
  <si>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</si>
  <si>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</si>
  <si>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</si>
  <si>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</si>
  <si>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</si>
  <si>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SUM</t>
  </si>
  <si>
    <t>Labour Force</t>
  </si>
  <si>
    <t>1978=100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</si>
  <si>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</si>
  <si>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</si>
  <si>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</si>
  <si>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</si>
  <si>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</si>
  <si>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</si>
  <si>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</si>
  <si>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</si>
  <si>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acc last yr=100</t>
  </si>
  <si>
    <t>last yr =100</t>
  </si>
  <si>
    <t>(100 Mil)</t>
  </si>
  <si>
    <t>(10,000)</t>
  </si>
  <si>
    <t>(100Mil)</t>
  </si>
  <si>
    <t>(1978=100)</t>
  </si>
  <si>
    <t>(1985=100)</t>
  </si>
  <si>
    <t>(orginial)</t>
  </si>
  <si>
    <t>(Total)</t>
  </si>
  <si>
    <t>curr GDP/real GDP</t>
  </si>
  <si>
    <t>CODE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</si>
  <si>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</si>
  <si>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</si>
  <si>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</si>
  <si>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</si>
  <si>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</si>
  <si>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</si>
  <si>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</si>
  <si>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</si>
  <si>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</si>
  <si>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</si>
  <si>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</si>
  <si>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</si>
  <si>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</si>
  <si>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</si>
  <si>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.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</si>
  <si>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</si>
  <si>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</si>
  <si>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</si>
  <si>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</si>
  <si>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</si>
  <si>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</si>
  <si>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</si>
  <si>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4. Comprehensive statistical data and materials on 50 years of new China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</si>
  <si>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</si>
  <si>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</si>
  <si>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</si>
  <si>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</si>
  <si>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6. Hubei Statistical yearbook 1999-2004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</si>
</sst>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#,##0.0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9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2" fontId="1" fillId="2" borderId="0" xfId="0" applyNumberFormat="1" applyFont="1" applyFill="1" applyAlignment="1">
      <alignment/>
    </xf>
    <xf numFmtId="43" fontId="0" fillId="0" borderId="0" xfId="15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43" fontId="0" fillId="3" borderId="0" xfId="0" applyNumberFormat="1" applyFill="1" applyAlignment="1">
      <alignment/>
    </xf>
    <xf numFmtId="43" fontId="0" fillId="2" borderId="0" xfId="15" applyFill="1" applyAlignment="1">
      <alignment/>
    </xf>
    <xf numFmtId="43" fontId="0" fillId="0" borderId="0" xfId="0" applyNumberFormat="1" applyAlignment="1">
      <alignment/>
    </xf>
    <xf numFmtId="0" fontId="0" fillId="4" borderId="0" xfId="0" applyFill="1" applyAlignment="1">
      <alignment horizontal="right"/>
    </xf>
    <xf numFmtId="2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 quotePrefix="1">
      <alignment horizontal="right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189" fontId="0" fillId="0" borderId="1" xfId="0" applyNumberFormat="1" applyFont="1" applyBorder="1" applyAlignment="1">
      <alignment horizontal="right"/>
    </xf>
    <xf numFmtId="182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2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0" fillId="3" borderId="1" xfId="0" applyNumberFormat="1" applyFill="1" applyBorder="1" applyAlignment="1">
      <alignment/>
    </xf>
    <xf numFmtId="43" fontId="0" fillId="2" borderId="1" xfId="15" applyFill="1" applyBorder="1" applyAlignment="1">
      <alignment/>
    </xf>
    <xf numFmtId="4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tabSelected="1" zoomScale="75" zoomScaleNormal="75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44" sqref="Q4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19" max="20" width="10.421875" style="0" customWidth="1"/>
    <col min="21" max="21" width="19.140625" style="0" customWidth="1"/>
    <col min="22" max="23" width="11.7109375" style="0" customWidth="1"/>
    <col min="24" max="24" width="11.140625" style="0" customWidth="1"/>
    <col min="25" max="25" width="12.28125" style="0" customWidth="1"/>
    <col min="26" max="26" width="15.421875" style="0" customWidth="1"/>
    <col min="27" max="27" width="13.57421875" style="0" customWidth="1"/>
  </cols>
  <sheetData>
    <row r="1" ht="12.75">
      <c r="H1" s="1" t="s">
        <v>0</v>
      </c>
    </row>
    <row r="2" spans="8:12" ht="12.75">
      <c r="H2" s="1" t="s">
        <v>1</v>
      </c>
      <c r="J2" s="1"/>
      <c r="K2" s="1"/>
      <c r="L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L3" s="1"/>
      <c r="M3" s="1"/>
    </row>
    <row r="4" spans="1:45" ht="12.75">
      <c r="A4" s="1"/>
      <c r="B4" s="1"/>
      <c r="C4" s="1"/>
      <c r="D4" s="1"/>
      <c r="E4" s="1"/>
      <c r="F4" s="1"/>
      <c r="G4" s="1"/>
      <c r="H4" s="7" t="s">
        <v>2</v>
      </c>
      <c r="I4" s="7"/>
      <c r="M4" s="1"/>
      <c r="N4" s="1"/>
      <c r="O4" s="1"/>
      <c r="R4" t="s">
        <v>3</v>
      </c>
      <c r="S4" t="s">
        <v>4</v>
      </c>
      <c r="AB4" t="s">
        <v>5</v>
      </c>
      <c r="AD4" t="s">
        <v>57</v>
      </c>
      <c r="AE4" t="s">
        <v>60</v>
      </c>
      <c r="AQ4" t="s">
        <v>44</v>
      </c>
      <c r="AS4" t="s">
        <v>45</v>
      </c>
    </row>
    <row r="5" spans="1:51" ht="12.75">
      <c r="A5" s="2" t="s">
        <v>6</v>
      </c>
      <c r="C5" s="2" t="s">
        <v>7</v>
      </c>
      <c r="D5" s="2" t="s">
        <v>8</v>
      </c>
      <c r="E5" s="2" t="s">
        <v>8</v>
      </c>
      <c r="F5" s="2" t="s">
        <v>9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1" t="s">
        <v>17</v>
      </c>
      <c r="Q5" t="s">
        <v>18</v>
      </c>
      <c r="R5" t="s">
        <v>19</v>
      </c>
      <c r="S5" t="s">
        <v>20</v>
      </c>
      <c r="T5" s="23" t="s">
        <v>21</v>
      </c>
      <c r="U5" s="23" t="s">
        <v>22</v>
      </c>
      <c r="V5" s="24" t="s">
        <v>23</v>
      </c>
      <c r="W5" s="25" t="s">
        <v>24</v>
      </c>
      <c r="X5" s="25" t="s">
        <v>25</v>
      </c>
      <c r="Y5" s="25" t="s">
        <v>26</v>
      </c>
      <c r="Z5" s="26" t="s">
        <v>27</v>
      </c>
      <c r="AA5" s="26" t="s">
        <v>28</v>
      </c>
      <c r="AB5" t="s">
        <v>55</v>
      </c>
      <c r="AC5" t="s">
        <v>56</v>
      </c>
      <c r="AD5" t="s">
        <v>58</v>
      </c>
      <c r="AE5" t="s">
        <v>59</v>
      </c>
      <c r="AF5" t="s">
        <v>61</v>
      </c>
      <c r="AL5" t="s">
        <v>46</v>
      </c>
      <c r="AM5" t="s">
        <v>47</v>
      </c>
      <c r="AN5" t="s">
        <v>48</v>
      </c>
      <c r="AO5" t="s">
        <v>49</v>
      </c>
      <c r="AP5" t="s">
        <v>50</v>
      </c>
      <c r="AQ5" t="s">
        <v>51</v>
      </c>
      <c r="AR5" t="s">
        <v>52</v>
      </c>
      <c r="AS5" t="s">
        <v>53</v>
      </c>
      <c r="AV5" t="s">
        <v>29</v>
      </c>
      <c r="AY5" t="s">
        <v>30</v>
      </c>
    </row>
    <row r="6" spans="1:27" ht="12.75">
      <c r="A6" s="2"/>
      <c r="C6" s="2" t="s">
        <v>31</v>
      </c>
      <c r="D6" s="11" t="s">
        <v>32</v>
      </c>
      <c r="E6" s="11" t="s">
        <v>32</v>
      </c>
      <c r="F6" s="10" t="s">
        <v>33</v>
      </c>
      <c r="G6" s="10" t="s">
        <v>33</v>
      </c>
      <c r="H6" s="10" t="s">
        <v>34</v>
      </c>
      <c r="I6" s="10" t="s">
        <v>35</v>
      </c>
      <c r="J6" s="2" t="s">
        <v>36</v>
      </c>
      <c r="K6" s="2" t="s">
        <v>37</v>
      </c>
      <c r="T6" s="23"/>
      <c r="U6" s="23" t="s">
        <v>38</v>
      </c>
      <c r="V6" s="24"/>
      <c r="W6" s="24"/>
      <c r="X6" s="24"/>
      <c r="Y6" s="24"/>
      <c r="Z6" s="24"/>
      <c r="AA6" s="24"/>
    </row>
    <row r="7" spans="1:27" ht="12.75">
      <c r="A7" s="2"/>
      <c r="B7" s="2" t="s">
        <v>39</v>
      </c>
      <c r="C7" s="2"/>
      <c r="D7" s="11"/>
      <c r="E7" s="11"/>
      <c r="F7" s="10"/>
      <c r="G7" s="10"/>
      <c r="H7" s="10"/>
      <c r="I7" s="2"/>
      <c r="J7" s="2"/>
      <c r="K7" s="2"/>
      <c r="L7" s="2"/>
      <c r="M7" s="2"/>
      <c r="N7" s="2"/>
      <c r="O7" s="2"/>
      <c r="P7" s="1"/>
      <c r="Q7" s="2"/>
      <c r="T7" s="23"/>
      <c r="U7" s="23"/>
      <c r="V7" s="24"/>
      <c r="W7" s="24"/>
      <c r="X7" s="24"/>
      <c r="Y7" s="24"/>
      <c r="Z7" s="24"/>
      <c r="AA7" s="24"/>
    </row>
    <row r="8" spans="1:44" ht="12.75">
      <c r="A8" s="12">
        <v>1978</v>
      </c>
      <c r="B8" s="2">
        <v>17</v>
      </c>
      <c r="C8" s="18">
        <v>151</v>
      </c>
      <c r="D8" s="16">
        <v>160.16</v>
      </c>
      <c r="E8" s="16"/>
      <c r="F8" s="17">
        <v>167.21</v>
      </c>
      <c r="G8" s="17"/>
      <c r="H8" s="17">
        <v>100</v>
      </c>
      <c r="I8" s="13"/>
      <c r="J8" s="2"/>
      <c r="K8" s="2"/>
      <c r="L8" s="2"/>
      <c r="M8" s="2"/>
      <c r="N8" s="2"/>
      <c r="O8" s="2"/>
      <c r="P8" s="1"/>
      <c r="Q8" s="2"/>
      <c r="R8">
        <v>1910.37</v>
      </c>
      <c r="S8">
        <v>100</v>
      </c>
      <c r="T8" s="27">
        <f>C$8/100*S8</f>
        <v>151</v>
      </c>
      <c r="U8" s="27">
        <f>C8/T8*100</f>
        <v>100</v>
      </c>
      <c r="V8" s="28"/>
      <c r="W8" s="24"/>
      <c r="X8" s="24"/>
      <c r="Y8" s="24"/>
      <c r="Z8" s="24"/>
      <c r="AA8" s="24"/>
      <c r="AB8">
        <v>43.11</v>
      </c>
      <c r="AC8" s="29">
        <f>AB8/U8*100</f>
        <v>43.11</v>
      </c>
      <c r="AD8" s="29"/>
      <c r="AE8" s="29"/>
      <c r="AF8" s="29"/>
      <c r="AG8" s="29"/>
      <c r="AH8" s="29"/>
      <c r="AI8" s="29"/>
      <c r="AJ8" s="29"/>
      <c r="AK8" s="29"/>
      <c r="AL8">
        <v>135.09</v>
      </c>
      <c r="AN8">
        <v>18.84</v>
      </c>
      <c r="AR8">
        <v>151</v>
      </c>
    </row>
    <row r="9" spans="1:51" ht="12.75">
      <c r="A9" s="12">
        <v>1979</v>
      </c>
      <c r="B9" s="2">
        <v>17</v>
      </c>
      <c r="C9" s="18">
        <v>188.46</v>
      </c>
      <c r="D9" s="16">
        <v>161.98</v>
      </c>
      <c r="E9" s="16"/>
      <c r="F9" s="17">
        <v>200.82</v>
      </c>
      <c r="G9" s="17"/>
      <c r="H9" s="17">
        <v>101.4</v>
      </c>
      <c r="I9" s="13"/>
      <c r="J9" s="2"/>
      <c r="K9" s="2"/>
      <c r="L9" s="2"/>
      <c r="M9" s="2"/>
      <c r="N9" s="2"/>
      <c r="O9" s="2"/>
      <c r="P9" s="1"/>
      <c r="Q9" s="2"/>
      <c r="R9">
        <v>1946.17</v>
      </c>
      <c r="S9">
        <v>115.6</v>
      </c>
      <c r="T9" s="27">
        <f aca="true" t="shared" si="0" ref="T9:T28">C$8/100*S9</f>
        <v>174.55599999999998</v>
      </c>
      <c r="U9" s="27">
        <f aca="true" t="shared" si="1" ref="U9:U28">C9/T9*100</f>
        <v>107.96535209331104</v>
      </c>
      <c r="V9" s="28"/>
      <c r="W9" s="24"/>
      <c r="X9" s="24"/>
      <c r="Y9" s="24"/>
      <c r="Z9" s="24"/>
      <c r="AA9" s="24"/>
      <c r="AB9">
        <v>47.71</v>
      </c>
      <c r="AC9" s="29">
        <f aca="true" t="shared" si="2" ref="AC9:AC28">AB9/U9*100</f>
        <v>44.1901027273692</v>
      </c>
      <c r="AD9" s="29"/>
      <c r="AE9" s="29"/>
      <c r="AF9" s="29"/>
      <c r="AG9" s="29"/>
      <c r="AH9" s="29"/>
      <c r="AI9" s="29"/>
      <c r="AJ9" s="29"/>
      <c r="AK9" s="29"/>
      <c r="AL9">
        <v>170.04</v>
      </c>
      <c r="AN9">
        <v>21.17</v>
      </c>
      <c r="AR9">
        <v>188.46</v>
      </c>
      <c r="AV9">
        <v>107.8</v>
      </c>
      <c r="AY9">
        <v>115.6</v>
      </c>
    </row>
    <row r="10" spans="1:51" ht="12.75">
      <c r="A10" s="12">
        <v>1980</v>
      </c>
      <c r="B10" s="2">
        <v>17</v>
      </c>
      <c r="C10" s="18">
        <v>199.38</v>
      </c>
      <c r="D10" s="16">
        <v>173.29</v>
      </c>
      <c r="E10" s="16"/>
      <c r="F10" s="17">
        <v>228.02</v>
      </c>
      <c r="G10" s="17"/>
      <c r="H10" s="17">
        <v>106.1</v>
      </c>
      <c r="I10" s="13"/>
      <c r="J10" s="2"/>
      <c r="K10" s="2"/>
      <c r="L10" s="2"/>
      <c r="M10" s="2"/>
      <c r="N10" s="2"/>
      <c r="O10" s="2"/>
      <c r="P10" s="1"/>
      <c r="Q10" s="2"/>
      <c r="R10">
        <v>1986.94</v>
      </c>
      <c r="S10" s="22">
        <v>123</v>
      </c>
      <c r="T10" s="27">
        <f t="shared" si="0"/>
        <v>185.73</v>
      </c>
      <c r="U10" s="27">
        <f t="shared" si="1"/>
        <v>107.34937812954288</v>
      </c>
      <c r="V10" s="28"/>
      <c r="W10" s="24"/>
      <c r="X10" s="24"/>
      <c r="Y10" s="24"/>
      <c r="Z10" s="24"/>
      <c r="AA10" s="24"/>
      <c r="AB10">
        <v>40.1</v>
      </c>
      <c r="AC10" s="29">
        <f t="shared" si="2"/>
        <v>37.35466445982546</v>
      </c>
      <c r="AD10" s="29"/>
      <c r="AE10" s="29"/>
      <c r="AF10" s="29"/>
      <c r="AG10" s="29"/>
      <c r="AH10" s="29"/>
      <c r="AI10" s="29"/>
      <c r="AJ10" s="29"/>
      <c r="AK10" s="29"/>
      <c r="AL10">
        <v>173.88</v>
      </c>
      <c r="AN10">
        <v>23.69</v>
      </c>
      <c r="AR10">
        <v>199.38</v>
      </c>
      <c r="AV10">
        <v>75.1</v>
      </c>
      <c r="AY10">
        <v>106.4</v>
      </c>
    </row>
    <row r="11" spans="1:51" ht="12.75">
      <c r="A11" s="12">
        <v>1981</v>
      </c>
      <c r="B11" s="2">
        <v>17</v>
      </c>
      <c r="C11" s="18">
        <v>219.75</v>
      </c>
      <c r="D11" s="16">
        <v>185.8</v>
      </c>
      <c r="E11" s="16"/>
      <c r="F11" s="17">
        <v>249.72</v>
      </c>
      <c r="G11" s="17"/>
      <c r="H11" s="17">
        <v>107.6</v>
      </c>
      <c r="I11" s="13"/>
      <c r="J11" s="2"/>
      <c r="K11" s="2"/>
      <c r="L11" s="2"/>
      <c r="M11" s="2"/>
      <c r="N11" s="2"/>
      <c r="O11" s="2"/>
      <c r="P11" s="1"/>
      <c r="Q11" s="2"/>
      <c r="R11">
        <v>2045.09</v>
      </c>
      <c r="S11" s="22">
        <v>131.1</v>
      </c>
      <c r="T11" s="27">
        <f t="shared" si="0"/>
        <v>197.96099999999998</v>
      </c>
      <c r="U11" s="27">
        <f t="shared" si="1"/>
        <v>111.00671344355708</v>
      </c>
      <c r="V11" s="28"/>
      <c r="W11" s="24"/>
      <c r="X11" s="24"/>
      <c r="Y11" s="24"/>
      <c r="Z11" s="24"/>
      <c r="AA11" s="24"/>
      <c r="AB11">
        <v>49.28</v>
      </c>
      <c r="AC11" s="29">
        <f t="shared" si="2"/>
        <v>44.393711399317404</v>
      </c>
      <c r="AD11" s="29"/>
      <c r="AE11" s="29"/>
      <c r="AF11" s="29"/>
      <c r="AG11" s="29"/>
      <c r="AH11" s="29"/>
      <c r="AI11" s="29"/>
      <c r="AJ11" s="29"/>
      <c r="AK11" s="29"/>
      <c r="AL11">
        <v>197.11</v>
      </c>
      <c r="AN11">
        <v>25.59</v>
      </c>
      <c r="AR11">
        <v>219.75</v>
      </c>
      <c r="AV11">
        <v>117.5</v>
      </c>
      <c r="AY11">
        <v>106.5</v>
      </c>
    </row>
    <row r="12" spans="1:51" ht="12.75">
      <c r="A12" s="12">
        <v>1982</v>
      </c>
      <c r="B12" s="2">
        <v>17</v>
      </c>
      <c r="C12" s="18">
        <v>241.55</v>
      </c>
      <c r="D12" s="16">
        <v>197.62</v>
      </c>
      <c r="E12" s="16"/>
      <c r="F12" s="17">
        <v>272.08</v>
      </c>
      <c r="G12" s="17"/>
      <c r="H12" s="17">
        <v>108.4</v>
      </c>
      <c r="I12" s="13"/>
      <c r="J12" s="2"/>
      <c r="K12" s="2"/>
      <c r="L12" s="2"/>
      <c r="M12" s="2"/>
      <c r="N12" s="2"/>
      <c r="O12" s="2"/>
      <c r="P12" s="1"/>
      <c r="Q12" s="2"/>
      <c r="R12">
        <v>2107.74</v>
      </c>
      <c r="S12" s="22">
        <v>146.7</v>
      </c>
      <c r="T12" s="27">
        <f t="shared" si="0"/>
        <v>221.517</v>
      </c>
      <c r="U12" s="27">
        <f t="shared" si="1"/>
        <v>109.04354970498879</v>
      </c>
      <c r="V12" s="28"/>
      <c r="W12" s="24"/>
      <c r="X12" s="24"/>
      <c r="Y12" s="24"/>
      <c r="Z12" s="24"/>
      <c r="AA12" s="24"/>
      <c r="AB12">
        <v>65.47</v>
      </c>
      <c r="AC12" s="29">
        <f t="shared" si="2"/>
        <v>60.04023179465948</v>
      </c>
      <c r="AD12" s="29"/>
      <c r="AE12" s="29"/>
      <c r="AF12" s="29"/>
      <c r="AG12" s="29"/>
      <c r="AH12" s="29"/>
      <c r="AI12" s="29"/>
      <c r="AJ12" s="29"/>
      <c r="AK12" s="29"/>
      <c r="AL12">
        <v>216.46</v>
      </c>
      <c r="AN12">
        <v>27.71</v>
      </c>
      <c r="AR12">
        <v>241.55</v>
      </c>
      <c r="AV12">
        <v>134.9</v>
      </c>
      <c r="AY12">
        <v>112.1</v>
      </c>
    </row>
    <row r="13" spans="1:51" ht="12.75">
      <c r="A13" s="12">
        <v>1983</v>
      </c>
      <c r="B13" s="2">
        <v>17</v>
      </c>
      <c r="C13" s="18">
        <v>262.58</v>
      </c>
      <c r="D13" s="16">
        <v>202.8</v>
      </c>
      <c r="E13" s="16"/>
      <c r="F13" s="17">
        <v>319.21</v>
      </c>
      <c r="G13" s="17"/>
      <c r="H13" s="17">
        <v>109.9</v>
      </c>
      <c r="I13" s="13"/>
      <c r="J13" s="2"/>
      <c r="K13" s="2"/>
      <c r="L13" s="2"/>
      <c r="M13" s="2"/>
      <c r="N13" s="2"/>
      <c r="O13" s="2"/>
      <c r="P13" s="1"/>
      <c r="Q13" s="2"/>
      <c r="R13">
        <v>2144.48</v>
      </c>
      <c r="S13" s="22">
        <v>155.4</v>
      </c>
      <c r="T13" s="27">
        <f t="shared" si="0"/>
        <v>234.654</v>
      </c>
      <c r="U13" s="27">
        <f t="shared" si="1"/>
        <v>111.90092647046288</v>
      </c>
      <c r="V13" s="28"/>
      <c r="W13" s="24"/>
      <c r="X13" s="24"/>
      <c r="Y13" s="24"/>
      <c r="Z13" s="24"/>
      <c r="AA13" s="24"/>
      <c r="AB13">
        <v>69.96</v>
      </c>
      <c r="AC13" s="29">
        <f t="shared" si="2"/>
        <v>62.51958961078529</v>
      </c>
      <c r="AD13" s="29"/>
      <c r="AE13" s="29"/>
      <c r="AF13" s="29"/>
      <c r="AG13" s="29"/>
      <c r="AH13" s="29"/>
      <c r="AI13" s="29"/>
      <c r="AJ13" s="29"/>
      <c r="AK13" s="29"/>
      <c r="AL13">
        <v>235.8</v>
      </c>
      <c r="AN13">
        <v>29.69</v>
      </c>
      <c r="AR13">
        <v>262.58</v>
      </c>
      <c r="AV13">
        <v>106.9</v>
      </c>
      <c r="AY13">
        <v>105.8</v>
      </c>
    </row>
    <row r="14" spans="1:51" ht="12.75">
      <c r="A14" s="3">
        <v>1984</v>
      </c>
      <c r="B14" s="2">
        <v>17</v>
      </c>
      <c r="C14" s="18">
        <v>328.22</v>
      </c>
      <c r="D14" s="16">
        <v>292.49</v>
      </c>
      <c r="E14" s="16"/>
      <c r="F14" s="15">
        <v>371.93</v>
      </c>
      <c r="G14" s="15"/>
      <c r="H14" s="15">
        <v>113.2</v>
      </c>
      <c r="I14" s="13"/>
      <c r="J14" s="2"/>
      <c r="K14" s="2"/>
      <c r="R14">
        <v>2201.31</v>
      </c>
      <c r="S14" s="22">
        <v>187.9</v>
      </c>
      <c r="T14" s="27">
        <f t="shared" si="0"/>
        <v>283.729</v>
      </c>
      <c r="U14" s="27">
        <f t="shared" si="1"/>
        <v>115.68080809504846</v>
      </c>
      <c r="V14" s="28"/>
      <c r="W14" s="24"/>
      <c r="X14" s="24"/>
      <c r="Y14" s="24"/>
      <c r="Z14" s="24"/>
      <c r="AA14" s="24"/>
      <c r="AB14">
        <v>97.35</v>
      </c>
      <c r="AC14" s="29">
        <f t="shared" si="2"/>
        <v>84.1539764487234</v>
      </c>
      <c r="AD14" s="29"/>
      <c r="AE14" s="29"/>
      <c r="AF14" s="29"/>
      <c r="AG14" s="29"/>
      <c r="AH14" s="29"/>
      <c r="AI14" s="29"/>
      <c r="AJ14" s="29"/>
      <c r="AK14" s="29"/>
      <c r="AL14">
        <v>293.39</v>
      </c>
      <c r="AM14" t="s">
        <v>54</v>
      </c>
      <c r="AN14">
        <v>32.74</v>
      </c>
      <c r="AQ14" t="e">
        <f>AL14-AM14+AN14+AO14+AP14</f>
        <v>#VALUE!</v>
      </c>
      <c r="AR14">
        <v>328.22</v>
      </c>
      <c r="AS14" t="e">
        <f>AR14-AQ14</f>
        <v>#VALUE!</v>
      </c>
      <c r="AV14">
        <v>137.5</v>
      </c>
      <c r="AY14">
        <v>120.9</v>
      </c>
    </row>
    <row r="15" spans="1:51" ht="12.75">
      <c r="A15" s="3">
        <v>1985</v>
      </c>
      <c r="B15" s="2">
        <v>17</v>
      </c>
      <c r="C15" s="18">
        <v>396.26</v>
      </c>
      <c r="D15" s="16">
        <v>306.83</v>
      </c>
      <c r="E15" s="4">
        <v>265.2</v>
      </c>
      <c r="F15" s="15">
        <v>467.22</v>
      </c>
      <c r="G15" s="15"/>
      <c r="H15" s="15">
        <v>121.7</v>
      </c>
      <c r="I15" s="13">
        <v>100</v>
      </c>
      <c r="J15" s="19">
        <v>102.91</v>
      </c>
      <c r="K15" s="19">
        <f>SUM(L15:P15)</f>
        <v>92.91000000000001</v>
      </c>
      <c r="L15" s="19">
        <v>10.99</v>
      </c>
      <c r="M15" s="19">
        <v>14.86</v>
      </c>
      <c r="N15" s="19">
        <v>0.23</v>
      </c>
      <c r="O15" s="19">
        <v>62.27</v>
      </c>
      <c r="P15" s="19">
        <v>4.56</v>
      </c>
      <c r="Q15" s="4">
        <f>SUM(L15:P15)</f>
        <v>92.91000000000001</v>
      </c>
      <c r="R15">
        <v>2238.12</v>
      </c>
      <c r="S15" s="22">
        <v>218.3</v>
      </c>
      <c r="T15" s="27">
        <f t="shared" si="0"/>
        <v>329.63300000000004</v>
      </c>
      <c r="U15" s="27">
        <f t="shared" si="1"/>
        <v>120.21247872634109</v>
      </c>
      <c r="V15" s="28">
        <f aca="true" t="shared" si="3" ref="V15:AA28">L15/$U15*100</f>
        <v>9.142145737647002</v>
      </c>
      <c r="W15" s="28">
        <f t="shared" si="3"/>
        <v>12.361445465098676</v>
      </c>
      <c r="X15" s="28">
        <f t="shared" si="3"/>
        <v>0.19132789077878165</v>
      </c>
      <c r="Y15" s="28">
        <f t="shared" si="3"/>
        <v>51.79994677736841</v>
      </c>
      <c r="Z15" s="28">
        <f t="shared" si="3"/>
        <v>3.793283399788018</v>
      </c>
      <c r="AA15" s="28">
        <f t="shared" si="3"/>
        <v>77.28814927068089</v>
      </c>
      <c r="AB15">
        <v>135.43</v>
      </c>
      <c r="AC15" s="29">
        <f t="shared" si="2"/>
        <v>112.65885325291478</v>
      </c>
      <c r="AD15" s="29"/>
      <c r="AE15" s="29"/>
      <c r="AF15" s="29"/>
      <c r="AG15" s="29"/>
      <c r="AH15" s="29"/>
      <c r="AI15" s="29"/>
      <c r="AJ15" s="29"/>
      <c r="AK15" s="29"/>
      <c r="AL15">
        <v>358.47</v>
      </c>
      <c r="AM15" t="s">
        <v>54</v>
      </c>
      <c r="AN15">
        <v>45.13</v>
      </c>
      <c r="AQ15" t="e">
        <f aca="true" t="shared" si="4" ref="AQ15:AQ23">AL15-AM15+AN15+AO15+AP15</f>
        <v>#VALUE!</v>
      </c>
      <c r="AR15">
        <v>396.26</v>
      </c>
      <c r="AS15" t="e">
        <f aca="true" t="shared" si="5" ref="AS15:AS23">AR15-AQ15</f>
        <v>#VALUE!</v>
      </c>
      <c r="AV15">
        <v>126.9</v>
      </c>
      <c r="AY15">
        <v>116.2</v>
      </c>
    </row>
    <row r="16" spans="1:51" ht="12.75">
      <c r="A16" s="3">
        <v>1986</v>
      </c>
      <c r="B16" s="2">
        <v>17</v>
      </c>
      <c r="C16" s="18">
        <v>442.04</v>
      </c>
      <c r="D16" s="16">
        <v>333.63</v>
      </c>
      <c r="E16" s="4">
        <v>278</v>
      </c>
      <c r="F16" s="15">
        <v>538.28</v>
      </c>
      <c r="G16" s="15"/>
      <c r="H16" s="15">
        <v>126.8</v>
      </c>
      <c r="I16" s="13">
        <v>105.5</v>
      </c>
      <c r="J16" s="19">
        <v>111.44</v>
      </c>
      <c r="K16" s="19">
        <f aca="true" t="shared" si="6" ref="K16:K25">SUM(L16:P16)</f>
        <v>111.44000000000001</v>
      </c>
      <c r="L16" s="19">
        <v>13.04</v>
      </c>
      <c r="M16" s="19">
        <v>24.13</v>
      </c>
      <c r="N16" s="19">
        <v>0.68</v>
      </c>
      <c r="O16" s="19">
        <v>69.8</v>
      </c>
      <c r="P16" s="19">
        <v>3.79</v>
      </c>
      <c r="Q16" s="4">
        <f aca="true" t="shared" si="7" ref="Q16:Q28">SUM(L16:P16)</f>
        <v>111.44000000000001</v>
      </c>
      <c r="R16">
        <v>2292.92</v>
      </c>
      <c r="S16" s="22">
        <v>230.4</v>
      </c>
      <c r="T16" s="27">
        <f t="shared" si="0"/>
        <v>347.904</v>
      </c>
      <c r="U16" s="27">
        <f t="shared" si="1"/>
        <v>127.05803899926418</v>
      </c>
      <c r="V16" s="28">
        <f t="shared" si="3"/>
        <v>10.263026332458598</v>
      </c>
      <c r="W16" s="28">
        <f t="shared" si="3"/>
        <v>18.991320966428376</v>
      </c>
      <c r="X16" s="28">
        <f t="shared" si="3"/>
        <v>0.5351884897294362</v>
      </c>
      <c r="Y16" s="28">
        <f t="shared" si="3"/>
        <v>54.935524386933295</v>
      </c>
      <c r="Z16" s="28">
        <f t="shared" si="3"/>
        <v>2.9828887883449458</v>
      </c>
      <c r="AA16" s="28">
        <f t="shared" si="3"/>
        <v>87.70794896389467</v>
      </c>
      <c r="AB16">
        <v>146.73</v>
      </c>
      <c r="AC16" s="29">
        <f t="shared" si="2"/>
        <v>115.48265749705907</v>
      </c>
      <c r="AD16" s="29"/>
      <c r="AE16" s="29"/>
      <c r="AF16" s="29"/>
      <c r="AG16" s="29"/>
      <c r="AH16" s="29"/>
      <c r="AI16" s="29"/>
      <c r="AJ16" s="29"/>
      <c r="AK16" s="29"/>
      <c r="AL16">
        <v>399.23</v>
      </c>
      <c r="AM16">
        <v>12.0485</v>
      </c>
      <c r="AN16">
        <v>50.01</v>
      </c>
      <c r="AQ16">
        <f t="shared" si="4"/>
        <v>437.1915</v>
      </c>
      <c r="AR16">
        <v>442.04</v>
      </c>
      <c r="AS16">
        <f t="shared" si="5"/>
        <v>4.848500000000001</v>
      </c>
      <c r="AV16">
        <v>100.3</v>
      </c>
      <c r="AY16">
        <v>105.5</v>
      </c>
    </row>
    <row r="17" spans="1:51" ht="12.75">
      <c r="A17" s="3">
        <v>1987</v>
      </c>
      <c r="B17" s="2">
        <v>17</v>
      </c>
      <c r="C17" s="18">
        <v>517.77</v>
      </c>
      <c r="D17" s="16">
        <v>343.43</v>
      </c>
      <c r="E17" s="4">
        <v>288.2</v>
      </c>
      <c r="F17" s="15">
        <v>659.19</v>
      </c>
      <c r="G17" s="15"/>
      <c r="H17" s="15">
        <v>136.4</v>
      </c>
      <c r="I17" s="13">
        <v>113.4</v>
      </c>
      <c r="J17" s="19">
        <v>140.08</v>
      </c>
      <c r="K17" s="19">
        <f t="shared" si="6"/>
        <v>140.07999999999998</v>
      </c>
      <c r="L17" s="19">
        <v>14.03</v>
      </c>
      <c r="M17" s="19">
        <v>29.97</v>
      </c>
      <c r="N17" s="19">
        <v>1.5</v>
      </c>
      <c r="O17" s="19">
        <v>86.6</v>
      </c>
      <c r="P17" s="19">
        <v>7.98</v>
      </c>
      <c r="Q17" s="4">
        <f t="shared" si="7"/>
        <v>140.07999999999998</v>
      </c>
      <c r="R17">
        <v>2345.53</v>
      </c>
      <c r="S17" s="22">
        <v>249.8</v>
      </c>
      <c r="T17" s="27">
        <f t="shared" si="0"/>
        <v>377.19800000000004</v>
      </c>
      <c r="U17" s="27">
        <f t="shared" si="1"/>
        <v>137.26742983791004</v>
      </c>
      <c r="V17" s="28">
        <f t="shared" si="3"/>
        <v>10.220924232767446</v>
      </c>
      <c r="W17" s="28">
        <f t="shared" si="3"/>
        <v>21.833292890665742</v>
      </c>
      <c r="X17" s="28">
        <f t="shared" si="3"/>
        <v>1.0927574019352224</v>
      </c>
      <c r="Y17" s="28">
        <f t="shared" si="3"/>
        <v>63.0885273383935</v>
      </c>
      <c r="Z17" s="28">
        <f t="shared" si="3"/>
        <v>5.813469378295384</v>
      </c>
      <c r="AA17" s="28">
        <f t="shared" si="3"/>
        <v>102.04897124205729</v>
      </c>
      <c r="AB17">
        <v>168.02</v>
      </c>
      <c r="AC17" s="29">
        <f t="shared" si="2"/>
        <v>122.40339911543738</v>
      </c>
      <c r="AD17" s="29"/>
      <c r="AE17" s="29"/>
      <c r="AF17" s="29"/>
      <c r="AG17" s="29"/>
      <c r="AH17" s="29"/>
      <c r="AI17" s="29"/>
      <c r="AJ17" s="29"/>
      <c r="AK17" s="29"/>
      <c r="AL17">
        <v>464.77</v>
      </c>
      <c r="AM17">
        <v>12.1675</v>
      </c>
      <c r="AN17">
        <v>57.41</v>
      </c>
      <c r="AQ17">
        <f t="shared" si="4"/>
        <v>510.01249999999993</v>
      </c>
      <c r="AR17">
        <v>517.77</v>
      </c>
      <c r="AS17">
        <f t="shared" si="5"/>
        <v>7.75750000000005</v>
      </c>
      <c r="AV17">
        <v>106.4</v>
      </c>
      <c r="AY17">
        <v>108.4</v>
      </c>
    </row>
    <row r="18" spans="1:51" ht="12.75">
      <c r="A18" s="3">
        <v>1988</v>
      </c>
      <c r="B18" s="2">
        <v>17</v>
      </c>
      <c r="C18" s="18">
        <v>626.52</v>
      </c>
      <c r="D18" s="16">
        <v>356.43</v>
      </c>
      <c r="E18" s="4">
        <v>295.5</v>
      </c>
      <c r="F18" s="15">
        <v>834.84</v>
      </c>
      <c r="G18" s="15"/>
      <c r="H18" s="15">
        <v>167</v>
      </c>
      <c r="I18" s="13">
        <v>135</v>
      </c>
      <c r="J18" s="19">
        <v>160.46</v>
      </c>
      <c r="K18" s="19">
        <f t="shared" si="6"/>
        <v>160.46</v>
      </c>
      <c r="L18" s="19">
        <v>12.78</v>
      </c>
      <c r="M18" s="19">
        <v>31.68</v>
      </c>
      <c r="N18" s="19">
        <v>3.31</v>
      </c>
      <c r="O18" s="19">
        <v>102.7</v>
      </c>
      <c r="P18" s="19">
        <v>9.99</v>
      </c>
      <c r="Q18" s="4">
        <f t="shared" si="7"/>
        <v>160.46</v>
      </c>
      <c r="R18">
        <v>2400.12</v>
      </c>
      <c r="S18" s="22">
        <v>269.3</v>
      </c>
      <c r="T18" s="27">
        <f t="shared" si="0"/>
        <v>406.64300000000003</v>
      </c>
      <c r="U18" s="27">
        <f t="shared" si="1"/>
        <v>154.07126152423623</v>
      </c>
      <c r="V18" s="28">
        <f t="shared" si="3"/>
        <v>8.294862957287876</v>
      </c>
      <c r="W18" s="28">
        <f t="shared" si="3"/>
        <v>20.561913809615017</v>
      </c>
      <c r="X18" s="28">
        <f t="shared" si="3"/>
        <v>2.148356524931367</v>
      </c>
      <c r="Y18" s="28">
        <f t="shared" si="3"/>
        <v>66.65746680074061</v>
      </c>
      <c r="Z18" s="28">
        <f t="shared" si="3"/>
        <v>6.484012593372918</v>
      </c>
      <c r="AA18" s="28">
        <f t="shared" si="3"/>
        <v>104.14661268594779</v>
      </c>
      <c r="AB18">
        <v>233.31</v>
      </c>
      <c r="AC18" s="29">
        <f t="shared" si="2"/>
        <v>151.4299277437273</v>
      </c>
      <c r="AD18" s="29"/>
      <c r="AE18" s="29"/>
      <c r="AF18" s="29"/>
      <c r="AG18" s="29"/>
      <c r="AH18" s="29"/>
      <c r="AI18" s="29"/>
      <c r="AJ18" s="29"/>
      <c r="AK18" s="29"/>
      <c r="AL18">
        <v>556.22</v>
      </c>
      <c r="AM18">
        <v>11.9426</v>
      </c>
      <c r="AN18">
        <v>64.2</v>
      </c>
      <c r="AQ18">
        <f t="shared" si="4"/>
        <v>608.4774000000001</v>
      </c>
      <c r="AR18">
        <v>625.1</v>
      </c>
      <c r="AS18">
        <f t="shared" si="5"/>
        <v>16.62259999999992</v>
      </c>
      <c r="AV18">
        <v>110.2</v>
      </c>
      <c r="AY18">
        <v>107.8</v>
      </c>
    </row>
    <row r="19" spans="1:51" ht="12.75">
      <c r="A19" s="3">
        <v>1989</v>
      </c>
      <c r="B19" s="2">
        <v>17</v>
      </c>
      <c r="C19" s="18">
        <v>717.08</v>
      </c>
      <c r="D19" s="17">
        <v>360.88</v>
      </c>
      <c r="E19" s="4">
        <v>297.3</v>
      </c>
      <c r="F19" s="15">
        <v>976.93</v>
      </c>
      <c r="G19" s="15"/>
      <c r="H19" s="15">
        <v>190.7</v>
      </c>
      <c r="I19" s="13">
        <v>157</v>
      </c>
      <c r="J19" s="19">
        <v>123.7</v>
      </c>
      <c r="K19" s="19">
        <f t="shared" si="6"/>
        <v>123.7</v>
      </c>
      <c r="L19" s="19">
        <v>9.92</v>
      </c>
      <c r="M19" s="19">
        <v>16.56</v>
      </c>
      <c r="N19" s="19">
        <v>2.06</v>
      </c>
      <c r="O19" s="19">
        <v>85.51</v>
      </c>
      <c r="P19" s="19">
        <v>9.65</v>
      </c>
      <c r="Q19" s="4">
        <f t="shared" si="7"/>
        <v>123.7</v>
      </c>
      <c r="R19">
        <v>2432.82</v>
      </c>
      <c r="S19" s="22">
        <v>281.4</v>
      </c>
      <c r="T19" s="27">
        <f t="shared" si="0"/>
        <v>424.914</v>
      </c>
      <c r="U19" s="27">
        <f t="shared" si="1"/>
        <v>168.75885473295776</v>
      </c>
      <c r="V19" s="28">
        <f t="shared" si="3"/>
        <v>5.878210074189768</v>
      </c>
      <c r="W19" s="28">
        <f t="shared" si="3"/>
        <v>9.812818430300661</v>
      </c>
      <c r="X19" s="28">
        <f t="shared" si="3"/>
        <v>1.22067668879344</v>
      </c>
      <c r="Y19" s="28">
        <f t="shared" si="3"/>
        <v>50.66993381491605</v>
      </c>
      <c r="Z19" s="28">
        <f t="shared" si="3"/>
        <v>5.71821846934791</v>
      </c>
      <c r="AA19" s="28">
        <f t="shared" si="3"/>
        <v>73.29985747754783</v>
      </c>
      <c r="AB19">
        <v>201.39</v>
      </c>
      <c r="AC19" s="29">
        <f t="shared" si="2"/>
        <v>119.33596036704411</v>
      </c>
      <c r="AD19" s="29"/>
      <c r="AE19" s="29"/>
      <c r="AF19" s="29"/>
      <c r="AG19" s="29"/>
      <c r="AH19" s="29"/>
      <c r="AI19" s="29"/>
      <c r="AJ19" s="29"/>
      <c r="AK19" s="29"/>
      <c r="AL19">
        <v>612.97</v>
      </c>
      <c r="AM19">
        <v>15.6085</v>
      </c>
      <c r="AN19">
        <v>73.58</v>
      </c>
      <c r="AQ19">
        <f t="shared" si="4"/>
        <v>670.9415</v>
      </c>
      <c r="AR19">
        <v>700.83</v>
      </c>
      <c r="AS19">
        <f t="shared" si="5"/>
        <v>29.888500000000022</v>
      </c>
      <c r="AV19">
        <v>95.1</v>
      </c>
      <c r="AY19">
        <v>104.5</v>
      </c>
    </row>
    <row r="20" spans="1:51" ht="12.75">
      <c r="A20" s="3">
        <v>1990</v>
      </c>
      <c r="B20" s="2">
        <v>17</v>
      </c>
      <c r="C20" s="18">
        <v>824.38</v>
      </c>
      <c r="D20" s="16">
        <v>358.65</v>
      </c>
      <c r="E20" s="4">
        <v>301.4</v>
      </c>
      <c r="F20" s="15">
        <v>1008.19</v>
      </c>
      <c r="G20" s="15"/>
      <c r="H20" s="15">
        <v>196.2</v>
      </c>
      <c r="I20" s="13">
        <v>163.6</v>
      </c>
      <c r="J20" s="19">
        <v>144.44</v>
      </c>
      <c r="K20" s="19">
        <f t="shared" si="6"/>
        <v>144.35</v>
      </c>
      <c r="L20" s="19">
        <v>11.38</v>
      </c>
      <c r="M20" s="19">
        <v>22.22</v>
      </c>
      <c r="N20" s="19">
        <v>4.79</v>
      </c>
      <c r="O20" s="19">
        <v>92.96</v>
      </c>
      <c r="P20" s="19">
        <v>13</v>
      </c>
      <c r="Q20" s="4">
        <f t="shared" si="7"/>
        <v>144.35</v>
      </c>
      <c r="R20">
        <v>2478.83</v>
      </c>
      <c r="S20" s="22">
        <v>295.5</v>
      </c>
      <c r="T20" s="27">
        <f t="shared" si="0"/>
        <v>446.205</v>
      </c>
      <c r="U20" s="27">
        <f t="shared" si="1"/>
        <v>184.75364462522833</v>
      </c>
      <c r="V20" s="28">
        <f t="shared" si="3"/>
        <v>6.159553725223804</v>
      </c>
      <c r="W20" s="28">
        <f t="shared" si="3"/>
        <v>12.026826342220819</v>
      </c>
      <c r="X20" s="28">
        <f t="shared" si="3"/>
        <v>2.5926416822339213</v>
      </c>
      <c r="Y20" s="28">
        <f t="shared" si="3"/>
        <v>50.315651519930114</v>
      </c>
      <c r="Z20" s="28">
        <f t="shared" si="3"/>
        <v>7.03639704990417</v>
      </c>
      <c r="AA20" s="28">
        <f t="shared" si="3"/>
        <v>78.13107031951283</v>
      </c>
      <c r="AB20">
        <v>261.95</v>
      </c>
      <c r="AC20" s="29">
        <f t="shared" si="2"/>
        <v>141.78340055556902</v>
      </c>
      <c r="AD20" s="29"/>
      <c r="AE20" s="29"/>
      <c r="AF20" s="29"/>
      <c r="AG20" s="29"/>
      <c r="AH20" s="29"/>
      <c r="AI20" s="29"/>
      <c r="AJ20" s="29"/>
      <c r="AK20" s="29"/>
      <c r="AL20">
        <v>661.33</v>
      </c>
      <c r="AM20">
        <v>16.1288</v>
      </c>
      <c r="AN20">
        <v>74.15</v>
      </c>
      <c r="AQ20">
        <f t="shared" si="4"/>
        <v>719.3512000000001</v>
      </c>
      <c r="AR20">
        <v>792.54</v>
      </c>
      <c r="AS20">
        <f t="shared" si="5"/>
        <v>73.1887999999999</v>
      </c>
      <c r="AV20">
        <v>114.1</v>
      </c>
      <c r="AY20">
        <v>105</v>
      </c>
    </row>
    <row r="21" spans="1:51" ht="12.75">
      <c r="A21" s="3">
        <v>1991</v>
      </c>
      <c r="B21" s="2">
        <v>17</v>
      </c>
      <c r="C21" s="18">
        <v>913.38</v>
      </c>
      <c r="D21" s="16">
        <v>367.41</v>
      </c>
      <c r="E21" s="4">
        <v>304.7</v>
      </c>
      <c r="F21" s="15">
        <v>1136.02</v>
      </c>
      <c r="G21" s="15"/>
      <c r="H21" s="15">
        <v>204.6</v>
      </c>
      <c r="I21" s="13">
        <v>171.6</v>
      </c>
      <c r="J21" s="19">
        <v>168.19</v>
      </c>
      <c r="K21" s="19">
        <f t="shared" si="6"/>
        <v>167.63000000000002</v>
      </c>
      <c r="L21" s="19">
        <v>11.81</v>
      </c>
      <c r="M21" s="19">
        <v>37.97</v>
      </c>
      <c r="N21" s="19">
        <v>5.25</v>
      </c>
      <c r="O21" s="19">
        <v>74.83</v>
      </c>
      <c r="P21" s="19">
        <v>37.77</v>
      </c>
      <c r="Q21" s="4">
        <f t="shared" si="7"/>
        <v>167.63000000000002</v>
      </c>
      <c r="R21">
        <v>2515.36</v>
      </c>
      <c r="S21" s="22">
        <v>315.1</v>
      </c>
      <c r="T21" s="27">
        <f t="shared" si="0"/>
        <v>475.80100000000004</v>
      </c>
      <c r="U21" s="27">
        <f t="shared" si="1"/>
        <v>191.96680965361568</v>
      </c>
      <c r="V21" s="28">
        <f t="shared" si="3"/>
        <v>6.152105158860497</v>
      </c>
      <c r="W21" s="28">
        <f t="shared" si="3"/>
        <v>19.77946087061245</v>
      </c>
      <c r="X21" s="28">
        <f t="shared" si="3"/>
        <v>2.7348477632529726</v>
      </c>
      <c r="Y21" s="28">
        <f t="shared" si="3"/>
        <v>38.9806967855657</v>
      </c>
      <c r="Z21" s="28">
        <f t="shared" si="3"/>
        <v>19.675276193917103</v>
      </c>
      <c r="AA21" s="28">
        <f t="shared" si="3"/>
        <v>87.32238677220874</v>
      </c>
      <c r="AB21">
        <v>281.92</v>
      </c>
      <c r="AC21" s="29">
        <f t="shared" si="2"/>
        <v>146.85872026976725</v>
      </c>
      <c r="AD21" s="29"/>
      <c r="AE21" s="29"/>
      <c r="AF21" s="29"/>
      <c r="AG21" s="29"/>
      <c r="AH21" s="29"/>
      <c r="AI21" s="29"/>
      <c r="AJ21" s="29"/>
      <c r="AK21" s="29"/>
      <c r="AL21">
        <v>706.24</v>
      </c>
      <c r="AM21">
        <v>17.9705</v>
      </c>
      <c r="AN21">
        <v>78.66</v>
      </c>
      <c r="AQ21">
        <f t="shared" si="4"/>
        <v>766.9295</v>
      </c>
      <c r="AR21">
        <v>858.47</v>
      </c>
      <c r="AS21">
        <f t="shared" si="5"/>
        <v>91.54050000000007</v>
      </c>
      <c r="AV21">
        <v>103.6</v>
      </c>
      <c r="AY21">
        <v>106.6</v>
      </c>
    </row>
    <row r="22" spans="1:51" ht="12.75">
      <c r="A22" s="3">
        <v>1992</v>
      </c>
      <c r="B22" s="2">
        <v>17</v>
      </c>
      <c r="C22" s="18">
        <v>1088.39</v>
      </c>
      <c r="D22" s="16">
        <v>357.74</v>
      </c>
      <c r="E22" s="4">
        <v>311.7</v>
      </c>
      <c r="F22" s="15">
        <v>1373.66</v>
      </c>
      <c r="G22" s="15"/>
      <c r="H22" s="15">
        <v>218.9</v>
      </c>
      <c r="I22" s="13">
        <v>188</v>
      </c>
      <c r="J22" s="19">
        <v>240.73</v>
      </c>
      <c r="K22" s="19">
        <f t="shared" si="6"/>
        <v>237.85999999999999</v>
      </c>
      <c r="L22" s="19">
        <v>12.78</v>
      </c>
      <c r="M22" s="19">
        <v>63.5</v>
      </c>
      <c r="N22" s="19">
        <v>14.64</v>
      </c>
      <c r="O22" s="19">
        <v>97.09</v>
      </c>
      <c r="P22" s="19">
        <v>49.85</v>
      </c>
      <c r="Q22" s="4">
        <f t="shared" si="7"/>
        <v>237.85999999999999</v>
      </c>
      <c r="R22">
        <v>2524.39</v>
      </c>
      <c r="S22" s="22">
        <v>359.5</v>
      </c>
      <c r="T22" s="27">
        <f t="shared" si="0"/>
        <v>542.845</v>
      </c>
      <c r="U22" s="27">
        <f t="shared" si="1"/>
        <v>200.49737954664778</v>
      </c>
      <c r="V22" s="28">
        <f t="shared" si="3"/>
        <v>6.374148145425812</v>
      </c>
      <c r="W22" s="28">
        <f t="shared" si="3"/>
        <v>31.67123687281213</v>
      </c>
      <c r="X22" s="28">
        <f t="shared" si="3"/>
        <v>7.301841067999522</v>
      </c>
      <c r="Y22" s="28">
        <f t="shared" si="3"/>
        <v>48.424573039076066</v>
      </c>
      <c r="Z22" s="28">
        <f t="shared" si="3"/>
        <v>24.863167844247005</v>
      </c>
      <c r="AA22" s="28">
        <f t="shared" si="3"/>
        <v>118.63496696956052</v>
      </c>
      <c r="AB22">
        <v>355.46</v>
      </c>
      <c r="AC22" s="29">
        <f t="shared" si="2"/>
        <v>177.289100138737</v>
      </c>
      <c r="AD22" s="29"/>
      <c r="AE22" s="29"/>
      <c r="AF22" s="29"/>
      <c r="AG22" s="29"/>
      <c r="AH22" s="29"/>
      <c r="AI22" s="29"/>
      <c r="AJ22" s="29"/>
      <c r="AK22" s="29"/>
      <c r="AL22">
        <v>823.34</v>
      </c>
      <c r="AM22">
        <v>12.6509</v>
      </c>
      <c r="AN22">
        <v>91.41</v>
      </c>
      <c r="AQ22">
        <f t="shared" si="4"/>
        <v>902.0991</v>
      </c>
      <c r="AR22">
        <v>1003.57</v>
      </c>
      <c r="AS22">
        <f t="shared" si="5"/>
        <v>101.47090000000003</v>
      </c>
      <c r="AV22">
        <v>115.2</v>
      </c>
      <c r="AY22">
        <v>114.1</v>
      </c>
    </row>
    <row r="23" spans="1:51" ht="12.75">
      <c r="A23" s="3">
        <v>1993</v>
      </c>
      <c r="B23" s="2">
        <v>17</v>
      </c>
      <c r="C23" s="18">
        <v>1424.38</v>
      </c>
      <c r="D23" s="16">
        <v>357.97</v>
      </c>
      <c r="E23" s="4">
        <v>310.3</v>
      </c>
      <c r="F23" s="15">
        <v>1992.31</v>
      </c>
      <c r="G23" s="15"/>
      <c r="H23" s="15">
        <v>251.7</v>
      </c>
      <c r="I23" s="13">
        <v>222.6</v>
      </c>
      <c r="J23" s="19">
        <v>383.18</v>
      </c>
      <c r="K23" s="19">
        <f t="shared" si="6"/>
        <v>383.17999999999995</v>
      </c>
      <c r="L23" s="19">
        <v>39.9</v>
      </c>
      <c r="M23" s="19">
        <v>89.32</v>
      </c>
      <c r="N23" s="19">
        <v>24.18</v>
      </c>
      <c r="O23" s="19">
        <v>157.01</v>
      </c>
      <c r="P23" s="19">
        <v>72.77</v>
      </c>
      <c r="Q23" s="4">
        <f t="shared" si="7"/>
        <v>383.17999999999995</v>
      </c>
      <c r="R23">
        <v>2547.2</v>
      </c>
      <c r="S23" s="22">
        <v>410.8</v>
      </c>
      <c r="T23" s="27">
        <f t="shared" si="0"/>
        <v>620.308</v>
      </c>
      <c r="U23" s="27">
        <f t="shared" si="1"/>
        <v>229.62463808301683</v>
      </c>
      <c r="V23" s="28">
        <f t="shared" si="3"/>
        <v>17.376184164338166</v>
      </c>
      <c r="W23" s="28">
        <f t="shared" si="3"/>
        <v>38.89826490122017</v>
      </c>
      <c r="X23" s="28">
        <f t="shared" si="3"/>
        <v>10.530228899591402</v>
      </c>
      <c r="Y23" s="28">
        <f t="shared" si="3"/>
        <v>68.37680891335177</v>
      </c>
      <c r="Z23" s="28">
        <f t="shared" si="3"/>
        <v>31.69085016638818</v>
      </c>
      <c r="AA23" s="28">
        <f t="shared" si="3"/>
        <v>166.8723370448897</v>
      </c>
      <c r="AB23">
        <v>514.65</v>
      </c>
      <c r="AC23" s="29">
        <f t="shared" si="2"/>
        <v>224.12664611971525</v>
      </c>
      <c r="AD23" s="29">
        <v>137.74</v>
      </c>
      <c r="AE23" s="29">
        <f aca="true" t="shared" si="8" ref="AE23:AE33">AD23/$U23*100</f>
        <v>59.984852300650104</v>
      </c>
      <c r="AF23" s="29">
        <f aca="true" t="shared" si="9" ref="AF23:AF28">AC23-AE23</f>
        <v>164.14179381906513</v>
      </c>
      <c r="AG23" s="29"/>
      <c r="AH23" s="29"/>
      <c r="AI23" s="29"/>
      <c r="AJ23" s="29"/>
      <c r="AK23" s="29"/>
      <c r="AQ23">
        <f t="shared" si="4"/>
        <v>0</v>
      </c>
      <c r="AS23">
        <f t="shared" si="5"/>
        <v>0</v>
      </c>
      <c r="AV23">
        <v>121.1</v>
      </c>
      <c r="AY23">
        <v>114.3</v>
      </c>
    </row>
    <row r="24" spans="1:51" ht="12.75">
      <c r="A24" s="3">
        <v>1994</v>
      </c>
      <c r="B24" s="2">
        <v>17</v>
      </c>
      <c r="C24" s="18">
        <v>1878.65</v>
      </c>
      <c r="D24" s="16">
        <v>381.45</v>
      </c>
      <c r="E24" s="4">
        <v>307.6</v>
      </c>
      <c r="F24" s="15">
        <v>3024.72</v>
      </c>
      <c r="G24" s="15"/>
      <c r="H24" s="15">
        <v>313.6</v>
      </c>
      <c r="I24" s="13">
        <v>279</v>
      </c>
      <c r="J24" s="19">
        <v>593.07</v>
      </c>
      <c r="K24" s="19">
        <f t="shared" si="6"/>
        <v>592.56</v>
      </c>
      <c r="L24" s="19">
        <v>61.57</v>
      </c>
      <c r="M24" s="19">
        <v>167.07</v>
      </c>
      <c r="N24" s="19">
        <v>38.39</v>
      </c>
      <c r="O24" s="19">
        <v>221.96</v>
      </c>
      <c r="P24" s="19">
        <v>103.57</v>
      </c>
      <c r="Q24" s="4">
        <f t="shared" si="7"/>
        <v>592.56</v>
      </c>
      <c r="R24">
        <v>2561.8</v>
      </c>
      <c r="S24" s="22">
        <v>473.4</v>
      </c>
      <c r="T24" s="27">
        <f t="shared" si="0"/>
        <v>714.834</v>
      </c>
      <c r="U24" s="27">
        <f t="shared" si="1"/>
        <v>262.80926760618553</v>
      </c>
      <c r="V24" s="28">
        <f t="shared" si="3"/>
        <v>23.42763653687488</v>
      </c>
      <c r="W24" s="28">
        <f t="shared" si="3"/>
        <v>63.57081754451334</v>
      </c>
      <c r="X24" s="28">
        <f t="shared" si="3"/>
        <v>14.607551837755834</v>
      </c>
      <c r="Y24" s="28">
        <f t="shared" si="3"/>
        <v>84.45668679104675</v>
      </c>
      <c r="Z24" s="28">
        <f t="shared" si="3"/>
        <v>39.40880812285417</v>
      </c>
      <c r="AA24" s="28">
        <f t="shared" si="3"/>
        <v>225.47150083304496</v>
      </c>
      <c r="AB24">
        <v>746.91</v>
      </c>
      <c r="AC24" s="29">
        <f t="shared" si="2"/>
        <v>284.20230641151886</v>
      </c>
      <c r="AD24" s="29">
        <v>170.66</v>
      </c>
      <c r="AE24" s="29">
        <f t="shared" si="8"/>
        <v>64.9368272110292</v>
      </c>
      <c r="AF24" s="29">
        <f t="shared" si="9"/>
        <v>219.26547920048966</v>
      </c>
      <c r="AG24" s="29"/>
      <c r="AH24" s="29"/>
      <c r="AI24" s="29"/>
      <c r="AJ24" s="29"/>
      <c r="AK24" s="29"/>
      <c r="AV24">
        <v>126.5</v>
      </c>
      <c r="AY24">
        <v>115.2</v>
      </c>
    </row>
    <row r="25" spans="1:51" ht="12.75">
      <c r="A25" s="3">
        <v>1995</v>
      </c>
      <c r="B25" s="2">
        <v>17</v>
      </c>
      <c r="C25" s="18">
        <v>2391.42</v>
      </c>
      <c r="D25" s="16">
        <v>379.84</v>
      </c>
      <c r="E25" s="4">
        <v>312</v>
      </c>
      <c r="F25" s="15">
        <v>4102.59</v>
      </c>
      <c r="G25" s="15"/>
      <c r="H25" s="15">
        <v>365.7</v>
      </c>
      <c r="I25" s="13">
        <v>334.8</v>
      </c>
      <c r="J25" s="19">
        <v>826.5</v>
      </c>
      <c r="K25" s="19">
        <f t="shared" si="6"/>
        <v>826.5</v>
      </c>
      <c r="L25" s="19">
        <v>56.43</v>
      </c>
      <c r="M25" s="19">
        <v>192.72</v>
      </c>
      <c r="N25" s="19">
        <v>87.33</v>
      </c>
      <c r="O25" s="19">
        <v>305.52</v>
      </c>
      <c r="P25" s="19">
        <v>184.5</v>
      </c>
      <c r="Q25" s="4">
        <f t="shared" si="7"/>
        <v>826.5</v>
      </c>
      <c r="R25">
        <v>2593.84</v>
      </c>
      <c r="S25" s="22">
        <v>542.5</v>
      </c>
      <c r="T25" s="27">
        <f t="shared" si="0"/>
        <v>819.175</v>
      </c>
      <c r="U25" s="27">
        <f t="shared" si="1"/>
        <v>291.9302957243568</v>
      </c>
      <c r="V25" s="28">
        <f t="shared" si="3"/>
        <v>19.329956782999222</v>
      </c>
      <c r="W25" s="28">
        <f t="shared" si="3"/>
        <v>66.0157588378453</v>
      </c>
      <c r="X25" s="28">
        <f t="shared" si="3"/>
        <v>29.914675276613895</v>
      </c>
      <c r="Y25" s="28">
        <f t="shared" si="3"/>
        <v>104.65511955239984</v>
      </c>
      <c r="Z25" s="28">
        <f t="shared" si="3"/>
        <v>63.20001819002935</v>
      </c>
      <c r="AA25" s="28">
        <f t="shared" si="3"/>
        <v>283.1155286398876</v>
      </c>
      <c r="AB25">
        <v>987.03</v>
      </c>
      <c r="AC25" s="29">
        <f t="shared" si="2"/>
        <v>338.10468267807414</v>
      </c>
      <c r="AD25" s="29">
        <v>270.27</v>
      </c>
      <c r="AE25" s="29">
        <f t="shared" si="8"/>
        <v>92.58031932910154</v>
      </c>
      <c r="AF25" s="29">
        <f t="shared" si="9"/>
        <v>245.5243633489726</v>
      </c>
      <c r="AG25" s="29"/>
      <c r="AH25" s="29"/>
      <c r="AI25" s="29"/>
      <c r="AJ25" s="29"/>
      <c r="AK25" s="29"/>
      <c r="AV25">
        <v>120.7</v>
      </c>
      <c r="AY25">
        <v>114.6</v>
      </c>
    </row>
    <row r="26" spans="1:51" ht="12.75">
      <c r="A26" s="3">
        <v>1996</v>
      </c>
      <c r="B26" s="2">
        <v>17</v>
      </c>
      <c r="C26" s="18">
        <v>2970.2</v>
      </c>
      <c r="D26" s="16">
        <v>590.7</v>
      </c>
      <c r="E26" s="4">
        <v>303.1</v>
      </c>
      <c r="F26" s="15">
        <v>4836.33</v>
      </c>
      <c r="G26" s="15"/>
      <c r="H26" s="13">
        <v>389.4</v>
      </c>
      <c r="I26" s="14">
        <v>366.2</v>
      </c>
      <c r="J26" s="19">
        <v>935.22</v>
      </c>
      <c r="K26" s="9">
        <v>984.38</v>
      </c>
      <c r="L26" s="30">
        <v>72.53</v>
      </c>
      <c r="M26" s="31">
        <v>206.15</v>
      </c>
      <c r="N26" s="31">
        <v>74.86</v>
      </c>
      <c r="O26" s="31">
        <v>537.31</v>
      </c>
      <c r="P26" s="32">
        <v>93.53</v>
      </c>
      <c r="Q26" s="4">
        <f t="shared" si="7"/>
        <v>984.3799999999999</v>
      </c>
      <c r="R26">
        <v>2593.31</v>
      </c>
      <c r="S26" s="22">
        <v>614.2</v>
      </c>
      <c r="T26" s="27">
        <f t="shared" si="0"/>
        <v>927.4420000000001</v>
      </c>
      <c r="U26" s="27">
        <f t="shared" si="1"/>
        <v>320.25722363231336</v>
      </c>
      <c r="V26" s="28">
        <f t="shared" si="3"/>
        <v>22.64742046326847</v>
      </c>
      <c r="W26" s="28">
        <f t="shared" si="3"/>
        <v>64.37013275200324</v>
      </c>
      <c r="X26" s="28">
        <f t="shared" si="3"/>
        <v>23.37496064911454</v>
      </c>
      <c r="Y26" s="28">
        <f t="shared" si="3"/>
        <v>167.77451384418558</v>
      </c>
      <c r="Z26" s="28">
        <f t="shared" si="3"/>
        <v>29.204649606087134</v>
      </c>
      <c r="AA26" s="28">
        <f t="shared" si="3"/>
        <v>307.37167731465894</v>
      </c>
      <c r="AB26">
        <v>1213.67</v>
      </c>
      <c r="AC26" s="29">
        <f t="shared" si="2"/>
        <v>378.96725208403484</v>
      </c>
      <c r="AD26" s="29">
        <v>369.88</v>
      </c>
      <c r="AE26" s="29">
        <f t="shared" si="8"/>
        <v>115.49466263551278</v>
      </c>
      <c r="AF26" s="29">
        <f t="shared" si="9"/>
        <v>263.47258944852206</v>
      </c>
      <c r="AG26" s="29"/>
      <c r="AH26" s="29"/>
      <c r="AI26" s="29"/>
      <c r="AJ26" s="29"/>
      <c r="AK26" s="29"/>
      <c r="AV26">
        <v>119.8</v>
      </c>
      <c r="AY26">
        <v>113.2</v>
      </c>
    </row>
    <row r="27" spans="1:51" ht="12.75">
      <c r="A27" s="3">
        <v>1997</v>
      </c>
      <c r="B27" s="2">
        <v>17</v>
      </c>
      <c r="C27" s="18">
        <v>3450.24</v>
      </c>
      <c r="D27" s="16">
        <v>590.1</v>
      </c>
      <c r="E27" s="4">
        <v>296.3</v>
      </c>
      <c r="F27" s="15">
        <v>5977.01</v>
      </c>
      <c r="G27" s="15"/>
      <c r="H27" s="13">
        <v>395.3</v>
      </c>
      <c r="I27" s="14">
        <v>381.2</v>
      </c>
      <c r="J27" s="19">
        <v>1083.6</v>
      </c>
      <c r="K27" s="9">
        <v>1083.6</v>
      </c>
      <c r="L27" s="30">
        <v>68.08</v>
      </c>
      <c r="M27" s="31">
        <v>172.05</v>
      </c>
      <c r="N27" s="31">
        <v>51.24</v>
      </c>
      <c r="O27" s="31">
        <v>651.08</v>
      </c>
      <c r="P27" s="32">
        <v>141.15</v>
      </c>
      <c r="Q27" s="4">
        <f t="shared" si="7"/>
        <v>1083.6000000000001</v>
      </c>
      <c r="R27">
        <v>2597.86</v>
      </c>
      <c r="S27" s="22">
        <v>694</v>
      </c>
      <c r="T27" s="27">
        <f t="shared" si="0"/>
        <v>1047.94</v>
      </c>
      <c r="U27" s="27">
        <f t="shared" si="1"/>
        <v>329.240223676928</v>
      </c>
      <c r="V27" s="28">
        <f t="shared" si="3"/>
        <v>20.677910869968468</v>
      </c>
      <c r="W27" s="28">
        <f t="shared" si="3"/>
        <v>52.2566769268225</v>
      </c>
      <c r="X27" s="28">
        <f t="shared" si="3"/>
        <v>15.563104479688372</v>
      </c>
      <c r="Y27" s="28">
        <f t="shared" si="3"/>
        <v>197.75226511778897</v>
      </c>
      <c r="Z27" s="28">
        <f t="shared" si="3"/>
        <v>42.87143242209239</v>
      </c>
      <c r="AA27" s="28">
        <f t="shared" si="3"/>
        <v>329.1213898163607</v>
      </c>
      <c r="AB27">
        <v>1500.61</v>
      </c>
      <c r="AC27" s="29">
        <f t="shared" si="2"/>
        <v>455.77966848682996</v>
      </c>
      <c r="AD27" s="29">
        <v>525.5</v>
      </c>
      <c r="AE27" s="29">
        <f t="shared" si="8"/>
        <v>159.6099024995363</v>
      </c>
      <c r="AF27" s="29">
        <f t="shared" si="9"/>
        <v>296.16976598729366</v>
      </c>
      <c r="AG27" s="29"/>
      <c r="AH27" s="29"/>
      <c r="AI27" s="29"/>
      <c r="AJ27" s="29"/>
      <c r="AK27" s="29"/>
      <c r="AV27">
        <v>125.8</v>
      </c>
      <c r="AY27">
        <v>113</v>
      </c>
    </row>
    <row r="28" spans="1:51" s="46" customFormat="1" ht="12.75">
      <c r="A28" s="33">
        <v>1998</v>
      </c>
      <c r="B28" s="34">
        <v>17</v>
      </c>
      <c r="C28" s="35">
        <v>3704.21</v>
      </c>
      <c r="D28" s="36">
        <v>556.9</v>
      </c>
      <c r="E28" s="37">
        <v>212.7</v>
      </c>
      <c r="F28" s="38">
        <v>6404.55</v>
      </c>
      <c r="G28" s="38">
        <v>2733.06</v>
      </c>
      <c r="H28" s="39">
        <v>383.8</v>
      </c>
      <c r="I28" s="40">
        <v>375.1</v>
      </c>
      <c r="J28" s="41">
        <v>1231.1</v>
      </c>
      <c r="K28" s="42">
        <v>1231.1</v>
      </c>
      <c r="L28" s="43">
        <v>85.18</v>
      </c>
      <c r="M28" s="44">
        <v>225.95</v>
      </c>
      <c r="N28" s="44">
        <v>33.86</v>
      </c>
      <c r="O28" s="44">
        <v>703.44</v>
      </c>
      <c r="P28" s="45">
        <v>182.67</v>
      </c>
      <c r="Q28" s="37">
        <f t="shared" si="7"/>
        <v>1231.1000000000001</v>
      </c>
      <c r="R28" s="46">
        <v>2626.77</v>
      </c>
      <c r="S28" s="47">
        <v>765.5</v>
      </c>
      <c r="T28" s="48">
        <f t="shared" si="0"/>
        <v>1155.905</v>
      </c>
      <c r="U28" s="48">
        <f t="shared" si="1"/>
        <v>320.4597263615955</v>
      </c>
      <c r="V28" s="49">
        <f t="shared" si="3"/>
        <v>26.58056317001466</v>
      </c>
      <c r="W28" s="49">
        <f t="shared" si="3"/>
        <v>70.50807992797384</v>
      </c>
      <c r="X28" s="49">
        <f t="shared" si="3"/>
        <v>10.566070309188733</v>
      </c>
      <c r="Y28" s="49">
        <f t="shared" si="3"/>
        <v>219.50964259585714</v>
      </c>
      <c r="Z28" s="49">
        <f t="shared" si="3"/>
        <v>57.0024826751183</v>
      </c>
      <c r="AA28" s="49">
        <f t="shared" si="3"/>
        <v>384.1668386781527</v>
      </c>
      <c r="AB28" s="46">
        <v>1659.35</v>
      </c>
      <c r="AC28" s="50">
        <f t="shared" si="2"/>
        <v>517.80297600568</v>
      </c>
      <c r="AD28" s="50">
        <v>613.56</v>
      </c>
      <c r="AE28" s="50">
        <f t="shared" si="8"/>
        <v>191.4624364709344</v>
      </c>
      <c r="AF28" s="50">
        <f t="shared" si="9"/>
        <v>326.3405395347456</v>
      </c>
      <c r="AG28" s="50"/>
      <c r="AH28" s="50"/>
      <c r="AI28" s="50"/>
      <c r="AJ28" s="50"/>
      <c r="AK28" s="50"/>
      <c r="AV28" s="46">
        <v>114.6</v>
      </c>
      <c r="AY28" s="46">
        <v>110.3</v>
      </c>
    </row>
    <row r="29" spans="1:51" ht="12.75">
      <c r="A29" s="3">
        <v>1999</v>
      </c>
      <c r="B29" s="2">
        <v>17</v>
      </c>
      <c r="C29" s="18">
        <v>3857.99</v>
      </c>
      <c r="D29" s="16"/>
      <c r="E29" s="4">
        <v>197.4931</v>
      </c>
      <c r="F29" s="15"/>
      <c r="G29" s="15">
        <v>2834.35415</v>
      </c>
      <c r="H29" s="13">
        <v>368.0642</v>
      </c>
      <c r="I29" s="14">
        <v>366.8478</v>
      </c>
      <c r="J29" s="19">
        <v>1239.139</v>
      </c>
      <c r="K29" s="9">
        <v>1302.17</v>
      </c>
      <c r="L29" s="9">
        <v>108.18</v>
      </c>
      <c r="M29" s="4">
        <v>207.61</v>
      </c>
      <c r="N29" s="4">
        <v>36.57</v>
      </c>
      <c r="O29" s="4">
        <v>730.92</v>
      </c>
      <c r="P29">
        <v>218.89</v>
      </c>
      <c r="Q29" s="4">
        <f>SUM(L29:P29)</f>
        <v>1302.17</v>
      </c>
      <c r="R29">
        <v>2572.4124</v>
      </c>
      <c r="S29" s="22">
        <v>828.803810965</v>
      </c>
      <c r="T29" s="27">
        <f>C$8/100*S29</f>
        <v>1251.49375455715</v>
      </c>
      <c r="U29" s="27">
        <f>C29/T29*100</f>
        <v>308.2708152519049</v>
      </c>
      <c r="V29" s="28">
        <f aca="true" t="shared" si="10" ref="V29:AA33">L29/$U29*100</f>
        <v>35.0925208121308</v>
      </c>
      <c r="W29" s="28">
        <f t="shared" si="10"/>
        <v>67.34662826591307</v>
      </c>
      <c r="X29" s="28">
        <f t="shared" si="10"/>
        <v>11.86294588740639</v>
      </c>
      <c r="Y29" s="28">
        <f t="shared" si="10"/>
        <v>237.10321050104125</v>
      </c>
      <c r="Z29" s="28">
        <f t="shared" si="10"/>
        <v>71.00574857244693</v>
      </c>
      <c r="AA29" s="28">
        <f t="shared" si="10"/>
        <v>422.41105403893846</v>
      </c>
      <c r="AB29">
        <v>1811.66</v>
      </c>
      <c r="AC29" s="29">
        <f>AB29/U29*100</f>
        <v>587.6845651183664</v>
      </c>
      <c r="AD29" s="29">
        <v>685.77</v>
      </c>
      <c r="AE29" s="29">
        <f t="shared" si="8"/>
        <v>222.4569975719628</v>
      </c>
      <c r="AF29" s="29">
        <f>AC29-AE29</f>
        <v>365.22756754640363</v>
      </c>
      <c r="AY29" s="4">
        <v>108.269603</v>
      </c>
    </row>
    <row r="30" spans="1:51" ht="12.75">
      <c r="A30" s="3">
        <v>2000</v>
      </c>
      <c r="B30" s="2">
        <v>17</v>
      </c>
      <c r="C30" s="18">
        <v>4276.32</v>
      </c>
      <c r="D30" s="16"/>
      <c r="E30" s="4">
        <v>177.77900000000002</v>
      </c>
      <c r="F30" s="15"/>
      <c r="G30" s="15">
        <v>3064.42705</v>
      </c>
      <c r="H30" s="13">
        <v>359.96678760000003</v>
      </c>
      <c r="I30" s="14">
        <v>363.179322</v>
      </c>
      <c r="J30" s="19">
        <v>1339.2</v>
      </c>
      <c r="K30" s="9">
        <v>1421.55</v>
      </c>
      <c r="L30" s="9">
        <v>141.48</v>
      </c>
      <c r="M30" s="4">
        <v>243.9</v>
      </c>
      <c r="N30" s="4">
        <v>28.28</v>
      </c>
      <c r="O30" s="4">
        <v>781.5</v>
      </c>
      <c r="P30" s="4">
        <v>226.39</v>
      </c>
      <c r="Q30" s="4">
        <f>SUM(L30:P30)</f>
        <v>1421.5499999999997</v>
      </c>
      <c r="R30">
        <v>2507.8185999999996</v>
      </c>
      <c r="S30" s="22">
        <v>905.5686177645496</v>
      </c>
      <c r="T30" s="27">
        <f>C$8/100*S30</f>
        <v>1367.4086128244699</v>
      </c>
      <c r="U30" s="27">
        <f>C30/T30*100</f>
        <v>312.73168531292106</v>
      </c>
      <c r="V30" s="28">
        <f t="shared" si="10"/>
        <v>45.24005933662728</v>
      </c>
      <c r="W30" s="28">
        <f t="shared" si="10"/>
        <v>77.99017862739183</v>
      </c>
      <c r="X30" s="28">
        <f t="shared" si="10"/>
        <v>9.042895660445431</v>
      </c>
      <c r="Y30" s="28">
        <f t="shared" si="10"/>
        <v>249.89472979625543</v>
      </c>
      <c r="Z30" s="28">
        <f t="shared" si="10"/>
        <v>72.39112972306368</v>
      </c>
      <c r="AA30" s="28">
        <f t="shared" si="10"/>
        <v>454.5589931437836</v>
      </c>
      <c r="AB30">
        <v>1952.36</v>
      </c>
      <c r="AC30" s="29">
        <f>AB30/U30*100</f>
        <v>624.2923540179364</v>
      </c>
      <c r="AD30" s="29">
        <v>669.88</v>
      </c>
      <c r="AE30" s="29">
        <f t="shared" si="8"/>
        <v>214.20279154947616</v>
      </c>
      <c r="AF30" s="29">
        <f>AC30-AE30</f>
        <v>410.08956246846026</v>
      </c>
      <c r="AY30" s="4">
        <v>109.26212039374796</v>
      </c>
    </row>
    <row r="31" spans="1:51" ht="12.75">
      <c r="A31" s="3">
        <v>2001</v>
      </c>
      <c r="B31" s="2">
        <v>17</v>
      </c>
      <c r="C31" s="18">
        <v>4662.28</v>
      </c>
      <c r="D31" s="16"/>
      <c r="E31" s="4">
        <v>167.8722</v>
      </c>
      <c r="F31" s="15"/>
      <c r="G31" s="15">
        <v>3239.51</v>
      </c>
      <c r="H31" s="13">
        <v>350.60765112240006</v>
      </c>
      <c r="I31" s="14">
        <v>364.26885996600004</v>
      </c>
      <c r="J31" s="19">
        <v>1486.5483999999997</v>
      </c>
      <c r="K31" s="9">
        <v>1551.75</v>
      </c>
      <c r="L31" s="9">
        <v>174.03</v>
      </c>
      <c r="M31" s="4">
        <v>241.96</v>
      </c>
      <c r="N31" s="4">
        <v>29.89</v>
      </c>
      <c r="O31" s="4">
        <v>874.6</v>
      </c>
      <c r="P31" s="4">
        <v>231.27</v>
      </c>
      <c r="Q31" s="4">
        <f>SUM(L31:P31)</f>
        <v>1551.75</v>
      </c>
      <c r="R31">
        <v>2452.4607</v>
      </c>
      <c r="S31" s="22">
        <v>987.9753619811236</v>
      </c>
      <c r="T31" s="27">
        <f>C$8/100*S31</f>
        <v>1491.8427965914966</v>
      </c>
      <c r="U31" s="27">
        <f>C31/T31*100</f>
        <v>312.5181829246481</v>
      </c>
      <c r="V31" s="28">
        <f t="shared" si="10"/>
        <v>55.68635986916664</v>
      </c>
      <c r="W31" s="28">
        <f t="shared" si="10"/>
        <v>77.42269513269872</v>
      </c>
      <c r="X31" s="28">
        <f t="shared" si="10"/>
        <v>9.564243501059533</v>
      </c>
      <c r="Y31" s="28">
        <f t="shared" si="10"/>
        <v>279.85571649470285</v>
      </c>
      <c r="Z31" s="28">
        <f t="shared" si="10"/>
        <v>74.00209416159379</v>
      </c>
      <c r="AA31" s="28">
        <f t="shared" si="10"/>
        <v>496.53110915922156</v>
      </c>
      <c r="AB31">
        <v>1963.46</v>
      </c>
      <c r="AC31" s="29">
        <f>AB31/U31*100</f>
        <v>628.2706438471178</v>
      </c>
      <c r="AD31" s="29">
        <v>701.65</v>
      </c>
      <c r="AE31" s="29">
        <f t="shared" si="8"/>
        <v>224.51493651784614</v>
      </c>
      <c r="AF31" s="29">
        <f>AC31-AE31</f>
        <v>403.7557073292716</v>
      </c>
      <c r="AY31" s="4">
        <v>109.1</v>
      </c>
    </row>
    <row r="32" spans="1:51" ht="12.75">
      <c r="A32" s="3">
        <v>2002</v>
      </c>
      <c r="B32" s="2">
        <v>17</v>
      </c>
      <c r="C32" s="18">
        <v>4830.98</v>
      </c>
      <c r="D32" s="16"/>
      <c r="E32" s="4">
        <v>164.6</v>
      </c>
      <c r="F32" s="15"/>
      <c r="G32" s="15">
        <v>3589.26</v>
      </c>
      <c r="H32" s="13">
        <v>346.40035930893123</v>
      </c>
      <c r="I32" s="14">
        <v>362.811784526136</v>
      </c>
      <c r="J32" s="19">
        <v>1605.06</v>
      </c>
      <c r="K32" s="9">
        <v>1695.22</v>
      </c>
      <c r="L32" s="9">
        <v>200.95</v>
      </c>
      <c r="M32" s="4">
        <v>280.11</v>
      </c>
      <c r="N32" s="4">
        <v>63.22</v>
      </c>
      <c r="O32" s="4">
        <v>717.24</v>
      </c>
      <c r="P32" s="4">
        <v>433.7</v>
      </c>
      <c r="Q32" s="4">
        <f>SUM(L32:P32)</f>
        <v>1695.22</v>
      </c>
      <c r="R32">
        <v>2467.5</v>
      </c>
      <c r="S32" s="22">
        <v>1077.8811199214058</v>
      </c>
      <c r="T32" s="27">
        <f>C$8/100*S32</f>
        <v>1627.6004910813228</v>
      </c>
      <c r="U32" s="27">
        <f>C32/T32*100</f>
        <v>296.81608149371226</v>
      </c>
      <c r="V32" s="28">
        <f t="shared" si="10"/>
        <v>67.70185732145275</v>
      </c>
      <c r="W32" s="28">
        <f t="shared" si="10"/>
        <v>94.37157130784838</v>
      </c>
      <c r="X32" s="28">
        <f t="shared" si="10"/>
        <v>21.29938502046401</v>
      </c>
      <c r="Y32" s="28">
        <f t="shared" si="10"/>
        <v>241.64458892878216</v>
      </c>
      <c r="Z32" s="28">
        <f t="shared" si="10"/>
        <v>146.11741985724836</v>
      </c>
      <c r="AA32" s="28">
        <f t="shared" si="10"/>
        <v>571.1348224357956</v>
      </c>
      <c r="AB32">
        <v>1994.77</v>
      </c>
      <c r="AC32" s="29">
        <f>AB32/U32*100</f>
        <v>672.0559041010913</v>
      </c>
      <c r="AD32" s="29">
        <v>752.63</v>
      </c>
      <c r="AE32" s="29">
        <f t="shared" si="8"/>
        <v>253.56779734185113</v>
      </c>
      <c r="AF32" s="29">
        <f>AC32-AE32</f>
        <v>418.48810675924017</v>
      </c>
      <c r="AY32" s="4">
        <v>109.1</v>
      </c>
    </row>
    <row r="33" spans="1:51" ht="12.75">
      <c r="A33" s="3">
        <v>2003</v>
      </c>
      <c r="B33" s="2">
        <v>17</v>
      </c>
      <c r="C33" s="18">
        <v>5401.71</v>
      </c>
      <c r="D33" s="16"/>
      <c r="E33" s="4">
        <v>170.12189999999998</v>
      </c>
      <c r="F33" s="15"/>
      <c r="G33" s="15">
        <v>4030.11</v>
      </c>
      <c r="H33" s="13">
        <v>350.51317077500624</v>
      </c>
      <c r="I33" s="14">
        <v>370.793643785711</v>
      </c>
      <c r="J33" s="19">
        <v>1809.454211</v>
      </c>
      <c r="K33" s="9">
        <v>1883.59</v>
      </c>
      <c r="L33" s="9">
        <v>150.2</v>
      </c>
      <c r="M33" s="4">
        <v>291.6</v>
      </c>
      <c r="N33" s="4">
        <v>57.41</v>
      </c>
      <c r="O33" s="4">
        <v>786.4</v>
      </c>
      <c r="P33" s="4">
        <v>597.98</v>
      </c>
      <c r="Q33" s="4">
        <f>SUM(L33:P33)</f>
        <v>1883.5900000000001</v>
      </c>
      <c r="R33">
        <v>2537.3</v>
      </c>
      <c r="S33" s="22">
        <v>1179.201945194018</v>
      </c>
      <c r="T33" s="27">
        <f>C$8/100*S33</f>
        <v>1780.5949372429673</v>
      </c>
      <c r="U33" s="27">
        <f>C33/T33*100</f>
        <v>303.36545875862623</v>
      </c>
      <c r="V33" s="28">
        <f t="shared" si="10"/>
        <v>49.5112398803145</v>
      </c>
      <c r="W33" s="28">
        <f t="shared" si="10"/>
        <v>96.12168807656265</v>
      </c>
      <c r="X33" s="28">
        <f t="shared" si="10"/>
        <v>18.924369384346573</v>
      </c>
      <c r="Y33" s="28">
        <f t="shared" si="10"/>
        <v>259.22529322156674</v>
      </c>
      <c r="Z33" s="28">
        <f t="shared" si="10"/>
        <v>197.11538764068223</v>
      </c>
      <c r="AA33" s="28">
        <f t="shared" si="10"/>
        <v>620.8979782034727</v>
      </c>
      <c r="AB33">
        <v>2141.9</v>
      </c>
      <c r="AC33" s="29">
        <f>AB33/U33*100</f>
        <v>706.0461031933798</v>
      </c>
      <c r="AD33" s="29">
        <v>890.28</v>
      </c>
      <c r="AE33" s="29">
        <f t="shared" si="8"/>
        <v>293.4678205102956</v>
      </c>
      <c r="AF33" s="29">
        <f>AC33-AE33</f>
        <v>412.57828268308424</v>
      </c>
      <c r="AY33" s="4">
        <v>109.4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11" ht="12.75">
      <c r="A35" s="3" t="s">
        <v>40</v>
      </c>
      <c r="B35" s="6" t="s">
        <v>41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2.75">
      <c r="A36" s="3"/>
      <c r="B36" s="6" t="s">
        <v>42</v>
      </c>
      <c r="C36" s="3"/>
      <c r="D36" s="3"/>
      <c r="E36" s="3"/>
      <c r="F36" s="3"/>
      <c r="G36" s="3"/>
      <c r="H36" s="3"/>
      <c r="I36" s="7"/>
      <c r="J36" s="4"/>
      <c r="K36" s="4"/>
    </row>
    <row r="37" spans="1:9" ht="12.75">
      <c r="A37" s="3"/>
      <c r="B37" s="6" t="s">
        <v>43</v>
      </c>
      <c r="C37" s="3"/>
      <c r="D37" s="3"/>
      <c r="E37" s="3"/>
      <c r="F37" s="3"/>
      <c r="G37" s="3"/>
      <c r="H37" s="3"/>
      <c r="I37" s="3"/>
    </row>
    <row r="38" spans="1:9" ht="12.75">
      <c r="A38" s="3"/>
      <c r="B38" s="6" t="s">
        <v>62</v>
      </c>
      <c r="C38" s="3"/>
      <c r="D38" s="3"/>
      <c r="E38" s="3"/>
      <c r="F38" s="3"/>
      <c r="G38" s="3"/>
      <c r="H38" s="3"/>
      <c r="I38" s="3"/>
    </row>
    <row r="39" spans="1:17" ht="12.75">
      <c r="A39" s="3"/>
      <c r="B39" s="6" t="s">
        <v>63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67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 t="s">
        <v>64</v>
      </c>
      <c r="B42" s="6" t="s">
        <v>65</v>
      </c>
      <c r="C42" s="3"/>
      <c r="D42" s="3"/>
      <c r="E42" s="3"/>
      <c r="F42" s="3"/>
      <c r="G42" s="3"/>
      <c r="H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/>
      <c r="B43" s="6" t="s">
        <v>66</v>
      </c>
      <c r="C43" s="3"/>
      <c r="D43" s="3"/>
      <c r="E43" s="3"/>
      <c r="F43" s="3"/>
      <c r="G43" s="3"/>
      <c r="H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6" ht="12.75">
      <c r="A54" s="3"/>
      <c r="B54" s="6"/>
      <c r="C54" s="3"/>
      <c r="D54" s="3"/>
      <c r="E54" s="3"/>
      <c r="F54" s="3"/>
      <c r="G54" s="3"/>
      <c r="H54" s="3"/>
      <c r="I54" s="6"/>
      <c r="J54" s="5"/>
      <c r="K54" s="5"/>
      <c r="L54" s="4"/>
      <c r="M54" s="4"/>
      <c r="N54" s="4"/>
      <c r="O54" s="4"/>
      <c r="P54" s="6"/>
    </row>
    <row r="55" spans="1:15" ht="12.75">
      <c r="A55" s="3"/>
      <c r="B55" s="6"/>
      <c r="C55" s="3"/>
      <c r="D55" s="3"/>
      <c r="E55" s="3"/>
      <c r="F55" s="3"/>
      <c r="G55" s="3"/>
      <c r="H55" s="3"/>
      <c r="I55" s="6"/>
      <c r="J55" s="5"/>
      <c r="K55" s="5"/>
      <c r="L55" s="4"/>
      <c r="M55" s="4"/>
      <c r="N55" s="4"/>
      <c r="O55" s="4"/>
    </row>
    <row r="56" spans="1:15" ht="12.75">
      <c r="A56" s="3"/>
      <c r="B56" s="6"/>
      <c r="C56" s="3"/>
      <c r="D56" s="3"/>
      <c r="E56" s="3"/>
      <c r="F56" s="3"/>
      <c r="G56" s="3"/>
      <c r="H56" s="3"/>
      <c r="I56" s="6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4"/>
      <c r="M61" s="4"/>
      <c r="N61" s="4"/>
      <c r="O61" s="4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4"/>
      <c r="M62" s="4"/>
      <c r="N62" s="4"/>
      <c r="O62" s="4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4"/>
      <c r="M63" s="4"/>
      <c r="N63" s="4"/>
      <c r="O63" s="4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4"/>
      <c r="M64" s="4"/>
      <c r="N64" s="4"/>
      <c r="O64" s="4"/>
    </row>
  </sheetData>
  <printOptions gridLines="1"/>
  <pageMargins left="0.75" right="0.75" top="1" bottom="1" header="0.5" footer="0.5"/>
  <pageSetup horizontalDpi="600" verticalDpi="600" orientation="landscape" paperSize="9" scale="80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9"/>
  <sheetViews>
    <sheetView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8" max="18" width="9.28125" style="0" customWidth="1"/>
    <col min="19" max="19" width="19.140625" style="0" customWidth="1"/>
    <col min="20" max="21" width="11.7109375" style="0" customWidth="1"/>
    <col min="22" max="22" width="11.140625" style="0" customWidth="1"/>
    <col min="23" max="23" width="12.28125" style="0" customWidth="1"/>
    <col min="24" max="24" width="15.421875" style="0" customWidth="1"/>
    <col min="25" max="25" width="13.57421875" style="0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11" ht="12.75">
      <c r="A3" s="1"/>
      <c r="B3" s="1"/>
      <c r="C3" s="1"/>
      <c r="D3" s="1"/>
      <c r="E3" s="1"/>
      <c r="F3" s="1"/>
      <c r="G3" s="1"/>
      <c r="J3" s="1"/>
      <c r="K3" s="1"/>
    </row>
    <row r="4" spans="1:43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P4" t="s">
        <v>3</v>
      </c>
      <c r="Q4" t="s">
        <v>4</v>
      </c>
      <c r="Z4" t="s">
        <v>5</v>
      </c>
      <c r="AB4" t="s">
        <v>57</v>
      </c>
      <c r="AC4" t="s">
        <v>60</v>
      </c>
      <c r="AO4" t="s">
        <v>44</v>
      </c>
      <c r="AQ4" t="s">
        <v>45</v>
      </c>
    </row>
    <row r="5" spans="1:49" ht="12.75">
      <c r="A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1" t="s">
        <v>17</v>
      </c>
      <c r="O5" t="s">
        <v>18</v>
      </c>
      <c r="P5" t="s">
        <v>19</v>
      </c>
      <c r="Q5" t="s">
        <v>20</v>
      </c>
      <c r="R5" s="23" t="s">
        <v>21</v>
      </c>
      <c r="S5" s="23" t="s">
        <v>22</v>
      </c>
      <c r="T5" s="24" t="s">
        <v>23</v>
      </c>
      <c r="U5" s="25" t="s">
        <v>24</v>
      </c>
      <c r="V5" s="25" t="s">
        <v>25</v>
      </c>
      <c r="W5" s="25" t="s">
        <v>26</v>
      </c>
      <c r="X5" s="26" t="s">
        <v>27</v>
      </c>
      <c r="Y5" s="26" t="s">
        <v>28</v>
      </c>
      <c r="Z5" t="s">
        <v>55</v>
      </c>
      <c r="AA5" t="s">
        <v>56</v>
      </c>
      <c r="AB5" t="s">
        <v>58</v>
      </c>
      <c r="AC5" t="s">
        <v>59</v>
      </c>
      <c r="AD5" t="s">
        <v>61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T5" t="s">
        <v>29</v>
      </c>
      <c r="AW5" t="s">
        <v>30</v>
      </c>
    </row>
    <row r="6" spans="1:25" ht="12.75">
      <c r="A6" s="2"/>
      <c r="C6" s="2" t="s">
        <v>31</v>
      </c>
      <c r="D6" s="11" t="s">
        <v>32</v>
      </c>
      <c r="E6" s="10" t="s">
        <v>33</v>
      </c>
      <c r="F6" s="10" t="s">
        <v>34</v>
      </c>
      <c r="G6" s="10" t="s">
        <v>35</v>
      </c>
      <c r="H6" s="2" t="s">
        <v>36</v>
      </c>
      <c r="I6" s="2" t="s">
        <v>37</v>
      </c>
      <c r="R6" s="23"/>
      <c r="S6" s="23" t="s">
        <v>38</v>
      </c>
      <c r="T6" s="24"/>
      <c r="U6" s="24"/>
      <c r="V6" s="24"/>
      <c r="W6" s="24"/>
      <c r="X6" s="24"/>
      <c r="Y6" s="24"/>
    </row>
    <row r="7" spans="1:25" ht="12.75">
      <c r="A7" s="2"/>
      <c r="B7" s="2" t="s">
        <v>39</v>
      </c>
      <c r="C7" s="2"/>
      <c r="D7" s="11"/>
      <c r="E7" s="10"/>
      <c r="F7" s="10"/>
      <c r="G7" s="2"/>
      <c r="H7" s="2"/>
      <c r="I7" s="2"/>
      <c r="J7" s="2"/>
      <c r="K7" s="2"/>
      <c r="L7" s="2"/>
      <c r="M7" s="2"/>
      <c r="N7" s="1"/>
      <c r="O7" s="2"/>
      <c r="R7" s="23"/>
      <c r="S7" s="23"/>
      <c r="T7" s="24"/>
      <c r="U7" s="24"/>
      <c r="V7" s="24"/>
      <c r="W7" s="24"/>
      <c r="X7" s="24"/>
      <c r="Y7" s="24"/>
    </row>
    <row r="8" spans="1:42" ht="12.75">
      <c r="A8" s="12">
        <v>1978</v>
      </c>
      <c r="B8" s="2">
        <v>17</v>
      </c>
      <c r="C8" s="18">
        <v>151</v>
      </c>
      <c r="D8" s="16">
        <v>160.16</v>
      </c>
      <c r="E8" s="17">
        <v>167.21</v>
      </c>
      <c r="F8" s="17">
        <v>100</v>
      </c>
      <c r="G8" s="13"/>
      <c r="H8" s="2"/>
      <c r="I8" s="2"/>
      <c r="J8" s="2"/>
      <c r="K8" s="2"/>
      <c r="L8" s="2"/>
      <c r="M8" s="2"/>
      <c r="N8" s="1"/>
      <c r="O8" s="2"/>
      <c r="P8">
        <v>1910.37</v>
      </c>
      <c r="Q8">
        <v>100</v>
      </c>
      <c r="R8" s="27">
        <f>C$8/100*Q8</f>
        <v>151</v>
      </c>
      <c r="S8" s="27">
        <f>C8/R8*100</f>
        <v>100</v>
      </c>
      <c r="T8" s="28"/>
      <c r="U8" s="24"/>
      <c r="V8" s="24"/>
      <c r="W8" s="24"/>
      <c r="X8" s="24"/>
      <c r="Y8" s="24"/>
      <c r="Z8">
        <v>43.11</v>
      </c>
      <c r="AA8" s="29">
        <f>Z8/S8*100</f>
        <v>43.11</v>
      </c>
      <c r="AB8" s="29"/>
      <c r="AC8" s="29"/>
      <c r="AD8" s="29"/>
      <c r="AE8" s="29"/>
      <c r="AF8" s="29"/>
      <c r="AG8" s="29"/>
      <c r="AH8" s="29"/>
      <c r="AI8" s="29"/>
      <c r="AJ8">
        <v>135.09</v>
      </c>
      <c r="AL8">
        <v>18.84</v>
      </c>
      <c r="AP8">
        <v>151</v>
      </c>
    </row>
    <row r="9" spans="1:49" ht="12.75">
      <c r="A9" s="12">
        <v>1979</v>
      </c>
      <c r="B9" s="2">
        <v>17</v>
      </c>
      <c r="C9" s="18">
        <v>188.46</v>
      </c>
      <c r="D9" s="16">
        <v>161.98</v>
      </c>
      <c r="E9" s="17">
        <v>200.82</v>
      </c>
      <c r="F9" s="17">
        <v>101.4</v>
      </c>
      <c r="G9" s="13"/>
      <c r="H9" s="2"/>
      <c r="I9" s="2"/>
      <c r="J9" s="2"/>
      <c r="K9" s="2"/>
      <c r="L9" s="2"/>
      <c r="M9" s="2"/>
      <c r="N9" s="1"/>
      <c r="O9" s="2"/>
      <c r="P9">
        <v>1946.17</v>
      </c>
      <c r="Q9">
        <v>115.6</v>
      </c>
      <c r="R9" s="27">
        <f aca="true" t="shared" si="0" ref="R9:R28">C$8/100*Q9</f>
        <v>174.55599999999998</v>
      </c>
      <c r="S9" s="27">
        <f aca="true" t="shared" si="1" ref="S9:S28">C9/R9*100</f>
        <v>107.96535209331104</v>
      </c>
      <c r="T9" s="28"/>
      <c r="U9" s="24"/>
      <c r="V9" s="24"/>
      <c r="W9" s="24"/>
      <c r="X9" s="24"/>
      <c r="Y9" s="24"/>
      <c r="Z9">
        <v>47.71</v>
      </c>
      <c r="AA9" s="29">
        <f aca="true" t="shared" si="2" ref="AA9:AA28">Z9/S9*100</f>
        <v>44.1901027273692</v>
      </c>
      <c r="AB9" s="29"/>
      <c r="AC9" s="29"/>
      <c r="AD9" s="29"/>
      <c r="AE9" s="29"/>
      <c r="AF9" s="29"/>
      <c r="AG9" s="29"/>
      <c r="AH9" s="29"/>
      <c r="AI9" s="29"/>
      <c r="AJ9">
        <v>170.04</v>
      </c>
      <c r="AL9">
        <v>21.17</v>
      </c>
      <c r="AP9">
        <v>188.46</v>
      </c>
      <c r="AT9">
        <v>107.8</v>
      </c>
      <c r="AW9">
        <v>115.6</v>
      </c>
    </row>
    <row r="10" spans="1:49" ht="12.75">
      <c r="A10" s="12">
        <v>1980</v>
      </c>
      <c r="B10" s="2">
        <v>17</v>
      </c>
      <c r="C10" s="18">
        <v>199.38</v>
      </c>
      <c r="D10" s="16">
        <v>173.29</v>
      </c>
      <c r="E10" s="17">
        <v>228.02</v>
      </c>
      <c r="F10" s="17">
        <v>106.1</v>
      </c>
      <c r="G10" s="13"/>
      <c r="H10" s="2"/>
      <c r="I10" s="2"/>
      <c r="J10" s="2"/>
      <c r="K10" s="2"/>
      <c r="L10" s="2"/>
      <c r="M10" s="2"/>
      <c r="N10" s="1"/>
      <c r="O10" s="2"/>
      <c r="P10">
        <v>1986.94</v>
      </c>
      <c r="Q10" s="22">
        <v>123</v>
      </c>
      <c r="R10" s="27">
        <f t="shared" si="0"/>
        <v>185.73</v>
      </c>
      <c r="S10" s="27">
        <f t="shared" si="1"/>
        <v>107.34937812954288</v>
      </c>
      <c r="T10" s="28"/>
      <c r="U10" s="24"/>
      <c r="V10" s="24"/>
      <c r="W10" s="24"/>
      <c r="X10" s="24"/>
      <c r="Y10" s="24"/>
      <c r="Z10">
        <v>40.1</v>
      </c>
      <c r="AA10" s="29">
        <f t="shared" si="2"/>
        <v>37.35466445982546</v>
      </c>
      <c r="AB10" s="29"/>
      <c r="AC10" s="29"/>
      <c r="AD10" s="29"/>
      <c r="AE10" s="29"/>
      <c r="AF10" s="29"/>
      <c r="AG10" s="29"/>
      <c r="AH10" s="29"/>
      <c r="AI10" s="29"/>
      <c r="AJ10">
        <v>173.88</v>
      </c>
      <c r="AL10">
        <v>23.69</v>
      </c>
      <c r="AP10">
        <v>199.38</v>
      </c>
      <c r="AT10">
        <v>75.1</v>
      </c>
      <c r="AW10">
        <v>106.4</v>
      </c>
    </row>
    <row r="11" spans="1:49" ht="12.75">
      <c r="A11" s="12">
        <v>1981</v>
      </c>
      <c r="B11" s="2">
        <v>17</v>
      </c>
      <c r="C11" s="18">
        <v>219.75</v>
      </c>
      <c r="D11" s="16">
        <v>185.8</v>
      </c>
      <c r="E11" s="17">
        <v>249.72</v>
      </c>
      <c r="F11" s="17">
        <v>107.6</v>
      </c>
      <c r="G11" s="13"/>
      <c r="H11" s="2"/>
      <c r="I11" s="2"/>
      <c r="J11" s="2"/>
      <c r="K11" s="2"/>
      <c r="L11" s="2"/>
      <c r="M11" s="2"/>
      <c r="N11" s="1"/>
      <c r="O11" s="2"/>
      <c r="P11">
        <v>2045.09</v>
      </c>
      <c r="Q11" s="22">
        <v>131.1</v>
      </c>
      <c r="R11" s="27">
        <f t="shared" si="0"/>
        <v>197.96099999999998</v>
      </c>
      <c r="S11" s="27">
        <f t="shared" si="1"/>
        <v>111.00671344355708</v>
      </c>
      <c r="T11" s="28"/>
      <c r="U11" s="24"/>
      <c r="V11" s="24"/>
      <c r="W11" s="24"/>
      <c r="X11" s="24"/>
      <c r="Y11" s="24"/>
      <c r="Z11">
        <v>49.28</v>
      </c>
      <c r="AA11" s="29">
        <f t="shared" si="2"/>
        <v>44.393711399317404</v>
      </c>
      <c r="AB11" s="29"/>
      <c r="AC11" s="29"/>
      <c r="AD11" s="29"/>
      <c r="AE11" s="29"/>
      <c r="AF11" s="29"/>
      <c r="AG11" s="29"/>
      <c r="AH11" s="29"/>
      <c r="AI11" s="29"/>
      <c r="AJ11">
        <v>197.11</v>
      </c>
      <c r="AL11">
        <v>25.59</v>
      </c>
      <c r="AP11">
        <v>219.75</v>
      </c>
      <c r="AT11">
        <v>117.5</v>
      </c>
      <c r="AW11">
        <v>106.5</v>
      </c>
    </row>
    <row r="12" spans="1:49" ht="12.75">
      <c r="A12" s="12">
        <v>1982</v>
      </c>
      <c r="B12" s="2">
        <v>17</v>
      </c>
      <c r="C12" s="18">
        <v>241.55</v>
      </c>
      <c r="D12" s="16">
        <v>197.62</v>
      </c>
      <c r="E12" s="17">
        <v>272.08</v>
      </c>
      <c r="F12" s="17">
        <v>108.4</v>
      </c>
      <c r="G12" s="13"/>
      <c r="H12" s="2"/>
      <c r="I12" s="2"/>
      <c r="J12" s="2"/>
      <c r="K12" s="2"/>
      <c r="L12" s="2"/>
      <c r="M12" s="2"/>
      <c r="N12" s="1"/>
      <c r="O12" s="2"/>
      <c r="P12">
        <v>2107.74</v>
      </c>
      <c r="Q12" s="22">
        <v>146.7</v>
      </c>
      <c r="R12" s="27">
        <f t="shared" si="0"/>
        <v>221.517</v>
      </c>
      <c r="S12" s="27">
        <f t="shared" si="1"/>
        <v>109.04354970498879</v>
      </c>
      <c r="T12" s="28"/>
      <c r="U12" s="24"/>
      <c r="V12" s="24"/>
      <c r="W12" s="24"/>
      <c r="X12" s="24"/>
      <c r="Y12" s="24"/>
      <c r="Z12">
        <v>65.47</v>
      </c>
      <c r="AA12" s="29">
        <f t="shared" si="2"/>
        <v>60.04023179465948</v>
      </c>
      <c r="AB12" s="29"/>
      <c r="AC12" s="29"/>
      <c r="AD12" s="29"/>
      <c r="AE12" s="29"/>
      <c r="AF12" s="29"/>
      <c r="AG12" s="29"/>
      <c r="AH12" s="29"/>
      <c r="AI12" s="29"/>
      <c r="AJ12">
        <v>216.46</v>
      </c>
      <c r="AL12">
        <v>27.71</v>
      </c>
      <c r="AP12">
        <v>241.55</v>
      </c>
      <c r="AT12">
        <v>134.9</v>
      </c>
      <c r="AW12">
        <v>112.1</v>
      </c>
    </row>
    <row r="13" spans="1:49" ht="12.75">
      <c r="A13" s="12">
        <v>1983</v>
      </c>
      <c r="B13" s="2">
        <v>17</v>
      </c>
      <c r="C13" s="18">
        <v>262.58</v>
      </c>
      <c r="D13" s="16">
        <v>202.8</v>
      </c>
      <c r="E13" s="17">
        <v>319.21</v>
      </c>
      <c r="F13" s="17">
        <v>109.9</v>
      </c>
      <c r="G13" s="13"/>
      <c r="H13" s="2"/>
      <c r="I13" s="2"/>
      <c r="J13" s="2"/>
      <c r="K13" s="2"/>
      <c r="L13" s="2"/>
      <c r="M13" s="2"/>
      <c r="N13" s="1"/>
      <c r="O13" s="2"/>
      <c r="P13">
        <v>2144.48</v>
      </c>
      <c r="Q13" s="22">
        <v>155.4</v>
      </c>
      <c r="R13" s="27">
        <f t="shared" si="0"/>
        <v>234.654</v>
      </c>
      <c r="S13" s="27">
        <f t="shared" si="1"/>
        <v>111.90092647046288</v>
      </c>
      <c r="T13" s="28"/>
      <c r="U13" s="24"/>
      <c r="V13" s="24"/>
      <c r="W13" s="24"/>
      <c r="X13" s="24"/>
      <c r="Y13" s="24"/>
      <c r="Z13">
        <v>69.96</v>
      </c>
      <c r="AA13" s="29">
        <f t="shared" si="2"/>
        <v>62.51958961078529</v>
      </c>
      <c r="AB13" s="29"/>
      <c r="AC13" s="29"/>
      <c r="AD13" s="29"/>
      <c r="AE13" s="29"/>
      <c r="AF13" s="29"/>
      <c r="AG13" s="29"/>
      <c r="AH13" s="29"/>
      <c r="AI13" s="29"/>
      <c r="AJ13">
        <v>235.8</v>
      </c>
      <c r="AL13">
        <v>29.69</v>
      </c>
      <c r="AP13">
        <v>262.58</v>
      </c>
      <c r="AT13">
        <v>106.9</v>
      </c>
      <c r="AW13">
        <v>105.8</v>
      </c>
    </row>
    <row r="14" spans="1:49" ht="12.75">
      <c r="A14" s="3">
        <v>1984</v>
      </c>
      <c r="B14" s="2">
        <v>17</v>
      </c>
      <c r="C14" s="18">
        <v>328.22</v>
      </c>
      <c r="D14" s="16">
        <v>292.49</v>
      </c>
      <c r="E14" s="15">
        <v>371.93</v>
      </c>
      <c r="F14" s="15">
        <v>113.2</v>
      </c>
      <c r="G14" s="13"/>
      <c r="H14" s="2"/>
      <c r="I14" s="2"/>
      <c r="P14">
        <v>2201.31</v>
      </c>
      <c r="Q14" s="22">
        <v>187.9</v>
      </c>
      <c r="R14" s="27">
        <f t="shared" si="0"/>
        <v>283.729</v>
      </c>
      <c r="S14" s="27">
        <f t="shared" si="1"/>
        <v>115.68080809504846</v>
      </c>
      <c r="T14" s="28"/>
      <c r="U14" s="24"/>
      <c r="V14" s="24"/>
      <c r="W14" s="24"/>
      <c r="X14" s="24"/>
      <c r="Y14" s="24"/>
      <c r="Z14">
        <v>97.35</v>
      </c>
      <c r="AA14" s="29">
        <f t="shared" si="2"/>
        <v>84.1539764487234</v>
      </c>
      <c r="AB14" s="29"/>
      <c r="AC14" s="29"/>
      <c r="AD14" s="29"/>
      <c r="AE14" s="29"/>
      <c r="AF14" s="29"/>
      <c r="AG14" s="29"/>
      <c r="AH14" s="29"/>
      <c r="AI14" s="29"/>
      <c r="AJ14">
        <v>293.39</v>
      </c>
      <c r="AK14" t="s">
        <v>54</v>
      </c>
      <c r="AL14">
        <v>32.74</v>
      </c>
      <c r="AO14" t="e">
        <f>AJ14-AK14+AL14+AM14+AN14</f>
        <v>#VALUE!</v>
      </c>
      <c r="AP14">
        <v>328.22</v>
      </c>
      <c r="AQ14" t="e">
        <f>AP14-AO14</f>
        <v>#VALUE!</v>
      </c>
      <c r="AT14">
        <v>137.5</v>
      </c>
      <c r="AW14">
        <v>120.9</v>
      </c>
    </row>
    <row r="15" spans="1:49" ht="12.75">
      <c r="A15" s="3">
        <v>1985</v>
      </c>
      <c r="B15" s="2">
        <v>17</v>
      </c>
      <c r="C15" s="18">
        <v>396.26</v>
      </c>
      <c r="D15" s="16">
        <v>306.83</v>
      </c>
      <c r="E15" s="15">
        <v>467.22</v>
      </c>
      <c r="F15" s="15">
        <v>121.7</v>
      </c>
      <c r="G15" s="13">
        <v>100</v>
      </c>
      <c r="H15" s="19">
        <v>102.91</v>
      </c>
      <c r="I15" s="19">
        <f>SUM(J15:N15)</f>
        <v>92.91000000000001</v>
      </c>
      <c r="J15" s="19">
        <v>10.99</v>
      </c>
      <c r="K15" s="19">
        <v>14.86</v>
      </c>
      <c r="L15" s="19">
        <v>0.23</v>
      </c>
      <c r="M15" s="19">
        <v>62.27</v>
      </c>
      <c r="N15" s="19">
        <v>4.56</v>
      </c>
      <c r="O15" s="4">
        <f>SUM(J15:N15)</f>
        <v>92.91000000000001</v>
      </c>
      <c r="P15">
        <v>2238.12</v>
      </c>
      <c r="Q15" s="22">
        <v>218.3</v>
      </c>
      <c r="R15" s="27">
        <f t="shared" si="0"/>
        <v>329.63300000000004</v>
      </c>
      <c r="S15" s="27">
        <f t="shared" si="1"/>
        <v>120.21247872634109</v>
      </c>
      <c r="T15" s="28">
        <f aca="true" t="shared" si="3" ref="T15:Y28">J15/$S15*100</f>
        <v>9.142145737647002</v>
      </c>
      <c r="U15" s="28">
        <f t="shared" si="3"/>
        <v>12.361445465098676</v>
      </c>
      <c r="V15" s="28">
        <f t="shared" si="3"/>
        <v>0.19132789077878165</v>
      </c>
      <c r="W15" s="28">
        <f t="shared" si="3"/>
        <v>51.79994677736841</v>
      </c>
      <c r="X15" s="28">
        <f t="shared" si="3"/>
        <v>3.793283399788018</v>
      </c>
      <c r="Y15" s="28">
        <f t="shared" si="3"/>
        <v>77.28814927068089</v>
      </c>
      <c r="Z15">
        <v>135.43</v>
      </c>
      <c r="AA15" s="29">
        <f t="shared" si="2"/>
        <v>112.65885325291478</v>
      </c>
      <c r="AB15" s="29"/>
      <c r="AC15" s="29"/>
      <c r="AD15" s="29"/>
      <c r="AE15" s="29"/>
      <c r="AF15" s="29"/>
      <c r="AG15" s="29"/>
      <c r="AH15" s="29"/>
      <c r="AI15" s="29"/>
      <c r="AJ15">
        <v>358.47</v>
      </c>
      <c r="AK15" t="s">
        <v>54</v>
      </c>
      <c r="AL15">
        <v>45.13</v>
      </c>
      <c r="AO15" t="e">
        <f aca="true" t="shared" si="4" ref="AO15:AO23">AJ15-AK15+AL15+AM15+AN15</f>
        <v>#VALUE!</v>
      </c>
      <c r="AP15">
        <v>396.26</v>
      </c>
      <c r="AQ15" t="e">
        <f aca="true" t="shared" si="5" ref="AQ15:AQ23">AP15-AO15</f>
        <v>#VALUE!</v>
      </c>
      <c r="AT15">
        <v>126.9</v>
      </c>
      <c r="AW15">
        <v>116.2</v>
      </c>
    </row>
    <row r="16" spans="1:49" ht="12.75">
      <c r="A16" s="3">
        <v>1986</v>
      </c>
      <c r="B16" s="2">
        <v>17</v>
      </c>
      <c r="C16" s="18">
        <v>442.04</v>
      </c>
      <c r="D16" s="16">
        <v>333.63</v>
      </c>
      <c r="E16" s="15">
        <v>538.28</v>
      </c>
      <c r="F16" s="15">
        <v>126.8</v>
      </c>
      <c r="G16" s="13">
        <v>105.5</v>
      </c>
      <c r="H16" s="19">
        <v>111.44</v>
      </c>
      <c r="I16" s="19">
        <f aca="true" t="shared" si="6" ref="I16:I25">SUM(J16:N16)</f>
        <v>111.44000000000001</v>
      </c>
      <c r="J16" s="19">
        <v>13.04</v>
      </c>
      <c r="K16" s="19">
        <v>24.13</v>
      </c>
      <c r="L16" s="19">
        <v>0.68</v>
      </c>
      <c r="M16" s="19">
        <v>69.8</v>
      </c>
      <c r="N16" s="19">
        <v>3.79</v>
      </c>
      <c r="O16" s="4">
        <f aca="true" t="shared" si="7" ref="O16:O28">SUM(J16:N16)</f>
        <v>111.44000000000001</v>
      </c>
      <c r="P16">
        <v>2292.92</v>
      </c>
      <c r="Q16" s="22">
        <v>230.4</v>
      </c>
      <c r="R16" s="27">
        <f t="shared" si="0"/>
        <v>347.904</v>
      </c>
      <c r="S16" s="27">
        <f t="shared" si="1"/>
        <v>127.05803899926418</v>
      </c>
      <c r="T16" s="28">
        <f t="shared" si="3"/>
        <v>10.263026332458598</v>
      </c>
      <c r="U16" s="28">
        <f t="shared" si="3"/>
        <v>18.991320966428376</v>
      </c>
      <c r="V16" s="28">
        <f t="shared" si="3"/>
        <v>0.5351884897294362</v>
      </c>
      <c r="W16" s="28">
        <f t="shared" si="3"/>
        <v>54.935524386933295</v>
      </c>
      <c r="X16" s="28">
        <f t="shared" si="3"/>
        <v>2.9828887883449458</v>
      </c>
      <c r="Y16" s="28">
        <f t="shared" si="3"/>
        <v>87.70794896389467</v>
      </c>
      <c r="Z16">
        <v>146.73</v>
      </c>
      <c r="AA16" s="29">
        <f t="shared" si="2"/>
        <v>115.48265749705907</v>
      </c>
      <c r="AB16" s="29"/>
      <c r="AC16" s="29"/>
      <c r="AD16" s="29"/>
      <c r="AE16" s="29"/>
      <c r="AF16" s="29"/>
      <c r="AG16" s="29"/>
      <c r="AH16" s="29"/>
      <c r="AI16" s="29"/>
      <c r="AJ16">
        <v>399.23</v>
      </c>
      <c r="AK16">
        <v>12.0485</v>
      </c>
      <c r="AL16">
        <v>50.01</v>
      </c>
      <c r="AO16">
        <f t="shared" si="4"/>
        <v>437.1915</v>
      </c>
      <c r="AP16">
        <v>442.04</v>
      </c>
      <c r="AQ16">
        <f t="shared" si="5"/>
        <v>4.848500000000001</v>
      </c>
      <c r="AT16">
        <v>100.3</v>
      </c>
      <c r="AW16">
        <v>105.5</v>
      </c>
    </row>
    <row r="17" spans="1:49" ht="12.75">
      <c r="A17" s="3">
        <v>1987</v>
      </c>
      <c r="B17" s="2">
        <v>17</v>
      </c>
      <c r="C17" s="18">
        <v>517.77</v>
      </c>
      <c r="D17" s="16">
        <v>343.43</v>
      </c>
      <c r="E17" s="15">
        <v>659.19</v>
      </c>
      <c r="F17" s="15">
        <v>136.4</v>
      </c>
      <c r="G17" s="13">
        <v>113.4</v>
      </c>
      <c r="H17" s="19">
        <v>140.08</v>
      </c>
      <c r="I17" s="19">
        <f t="shared" si="6"/>
        <v>140.07999999999998</v>
      </c>
      <c r="J17" s="19">
        <v>14.03</v>
      </c>
      <c r="K17" s="19">
        <v>29.97</v>
      </c>
      <c r="L17" s="19">
        <v>1.5</v>
      </c>
      <c r="M17" s="19">
        <v>86.6</v>
      </c>
      <c r="N17" s="19">
        <v>7.98</v>
      </c>
      <c r="O17" s="4">
        <f t="shared" si="7"/>
        <v>140.07999999999998</v>
      </c>
      <c r="P17">
        <v>2345.53</v>
      </c>
      <c r="Q17" s="22">
        <v>249.8</v>
      </c>
      <c r="R17" s="27">
        <f t="shared" si="0"/>
        <v>377.19800000000004</v>
      </c>
      <c r="S17" s="27">
        <f t="shared" si="1"/>
        <v>137.26742983791004</v>
      </c>
      <c r="T17" s="28">
        <f t="shared" si="3"/>
        <v>10.220924232767446</v>
      </c>
      <c r="U17" s="28">
        <f t="shared" si="3"/>
        <v>21.833292890665742</v>
      </c>
      <c r="V17" s="28">
        <f t="shared" si="3"/>
        <v>1.0927574019352224</v>
      </c>
      <c r="W17" s="28">
        <f t="shared" si="3"/>
        <v>63.0885273383935</v>
      </c>
      <c r="X17" s="28">
        <f t="shared" si="3"/>
        <v>5.813469378295384</v>
      </c>
      <c r="Y17" s="28">
        <f t="shared" si="3"/>
        <v>102.04897124205729</v>
      </c>
      <c r="Z17">
        <v>168.02</v>
      </c>
      <c r="AA17" s="29">
        <f t="shared" si="2"/>
        <v>122.40339911543738</v>
      </c>
      <c r="AB17" s="29"/>
      <c r="AC17" s="29"/>
      <c r="AD17" s="29"/>
      <c r="AE17" s="29"/>
      <c r="AF17" s="29"/>
      <c r="AG17" s="29"/>
      <c r="AH17" s="29"/>
      <c r="AI17" s="29"/>
      <c r="AJ17">
        <v>464.77</v>
      </c>
      <c r="AK17">
        <v>12.1675</v>
      </c>
      <c r="AL17">
        <v>57.41</v>
      </c>
      <c r="AO17">
        <f t="shared" si="4"/>
        <v>510.01249999999993</v>
      </c>
      <c r="AP17">
        <v>517.77</v>
      </c>
      <c r="AQ17">
        <f t="shared" si="5"/>
        <v>7.75750000000005</v>
      </c>
      <c r="AT17">
        <v>106.4</v>
      </c>
      <c r="AW17">
        <v>108.4</v>
      </c>
    </row>
    <row r="18" spans="1:49" ht="12.75">
      <c r="A18" s="3">
        <v>1988</v>
      </c>
      <c r="B18" s="2">
        <v>17</v>
      </c>
      <c r="C18" s="18">
        <v>626.52</v>
      </c>
      <c r="D18" s="16">
        <v>356.43</v>
      </c>
      <c r="E18" s="15">
        <v>834.84</v>
      </c>
      <c r="F18" s="15">
        <v>167</v>
      </c>
      <c r="G18" s="13">
        <v>135</v>
      </c>
      <c r="H18" s="19">
        <v>160.46</v>
      </c>
      <c r="I18" s="19">
        <f t="shared" si="6"/>
        <v>160.46</v>
      </c>
      <c r="J18" s="19">
        <v>12.78</v>
      </c>
      <c r="K18" s="19">
        <v>31.68</v>
      </c>
      <c r="L18" s="19">
        <v>3.31</v>
      </c>
      <c r="M18" s="19">
        <v>102.7</v>
      </c>
      <c r="N18" s="19">
        <v>9.99</v>
      </c>
      <c r="O18" s="4">
        <f t="shared" si="7"/>
        <v>160.46</v>
      </c>
      <c r="P18">
        <v>2400.12</v>
      </c>
      <c r="Q18" s="22">
        <v>269.3</v>
      </c>
      <c r="R18" s="27">
        <f t="shared" si="0"/>
        <v>406.64300000000003</v>
      </c>
      <c r="S18" s="27">
        <f t="shared" si="1"/>
        <v>154.07126152423623</v>
      </c>
      <c r="T18" s="28">
        <f t="shared" si="3"/>
        <v>8.294862957287876</v>
      </c>
      <c r="U18" s="28">
        <f t="shared" si="3"/>
        <v>20.561913809615017</v>
      </c>
      <c r="V18" s="28">
        <f t="shared" si="3"/>
        <v>2.148356524931367</v>
      </c>
      <c r="W18" s="28">
        <f t="shared" si="3"/>
        <v>66.65746680074061</v>
      </c>
      <c r="X18" s="28">
        <f t="shared" si="3"/>
        <v>6.484012593372918</v>
      </c>
      <c r="Y18" s="28">
        <f t="shared" si="3"/>
        <v>104.14661268594779</v>
      </c>
      <c r="Z18">
        <v>233.31</v>
      </c>
      <c r="AA18" s="29">
        <f t="shared" si="2"/>
        <v>151.4299277437273</v>
      </c>
      <c r="AB18" s="29"/>
      <c r="AC18" s="29"/>
      <c r="AD18" s="29"/>
      <c r="AE18" s="29"/>
      <c r="AF18" s="29"/>
      <c r="AG18" s="29"/>
      <c r="AH18" s="29"/>
      <c r="AI18" s="29"/>
      <c r="AJ18">
        <v>556.22</v>
      </c>
      <c r="AK18">
        <v>11.9426</v>
      </c>
      <c r="AL18">
        <v>64.2</v>
      </c>
      <c r="AO18">
        <f t="shared" si="4"/>
        <v>608.4774000000001</v>
      </c>
      <c r="AP18">
        <v>625.1</v>
      </c>
      <c r="AQ18">
        <f t="shared" si="5"/>
        <v>16.62259999999992</v>
      </c>
      <c r="AT18">
        <v>110.2</v>
      </c>
      <c r="AW18">
        <v>107.8</v>
      </c>
    </row>
    <row r="19" spans="1:49" ht="12.75">
      <c r="A19" s="3">
        <v>1989</v>
      </c>
      <c r="B19" s="2">
        <v>17</v>
      </c>
      <c r="C19" s="18">
        <v>717.08</v>
      </c>
      <c r="D19" s="17">
        <v>360.88</v>
      </c>
      <c r="E19" s="15">
        <v>976.93</v>
      </c>
      <c r="F19" s="15">
        <v>190.7</v>
      </c>
      <c r="G19" s="13">
        <v>157</v>
      </c>
      <c r="H19" s="19">
        <v>123.7</v>
      </c>
      <c r="I19" s="19">
        <f t="shared" si="6"/>
        <v>123.7</v>
      </c>
      <c r="J19" s="19">
        <v>9.92</v>
      </c>
      <c r="K19" s="19">
        <v>16.56</v>
      </c>
      <c r="L19" s="19">
        <v>2.06</v>
      </c>
      <c r="M19" s="19">
        <v>85.51</v>
      </c>
      <c r="N19" s="19">
        <v>9.65</v>
      </c>
      <c r="O19" s="4">
        <f t="shared" si="7"/>
        <v>123.7</v>
      </c>
      <c r="P19">
        <v>2432.82</v>
      </c>
      <c r="Q19" s="22">
        <v>281.4</v>
      </c>
      <c r="R19" s="27">
        <f t="shared" si="0"/>
        <v>424.914</v>
      </c>
      <c r="S19" s="27">
        <f t="shared" si="1"/>
        <v>168.75885473295776</v>
      </c>
      <c r="T19" s="28">
        <f t="shared" si="3"/>
        <v>5.878210074189768</v>
      </c>
      <c r="U19" s="28">
        <f t="shared" si="3"/>
        <v>9.812818430300661</v>
      </c>
      <c r="V19" s="28">
        <f t="shared" si="3"/>
        <v>1.22067668879344</v>
      </c>
      <c r="W19" s="28">
        <f t="shared" si="3"/>
        <v>50.66993381491605</v>
      </c>
      <c r="X19" s="28">
        <f t="shared" si="3"/>
        <v>5.71821846934791</v>
      </c>
      <c r="Y19" s="28">
        <f t="shared" si="3"/>
        <v>73.29985747754783</v>
      </c>
      <c r="Z19">
        <v>201.39</v>
      </c>
      <c r="AA19" s="29">
        <f t="shared" si="2"/>
        <v>119.33596036704411</v>
      </c>
      <c r="AB19" s="29"/>
      <c r="AC19" s="29"/>
      <c r="AD19" s="29"/>
      <c r="AE19" s="29"/>
      <c r="AF19" s="29"/>
      <c r="AG19" s="29"/>
      <c r="AH19" s="29"/>
      <c r="AI19" s="29"/>
      <c r="AJ19">
        <v>612.97</v>
      </c>
      <c r="AK19">
        <v>15.6085</v>
      </c>
      <c r="AL19">
        <v>73.58</v>
      </c>
      <c r="AO19">
        <f t="shared" si="4"/>
        <v>670.9415</v>
      </c>
      <c r="AP19">
        <v>700.83</v>
      </c>
      <c r="AQ19">
        <f t="shared" si="5"/>
        <v>29.888500000000022</v>
      </c>
      <c r="AT19">
        <v>95.1</v>
      </c>
      <c r="AW19">
        <v>104.5</v>
      </c>
    </row>
    <row r="20" spans="1:49" ht="12.75">
      <c r="A20" s="3">
        <v>1990</v>
      </c>
      <c r="B20" s="2">
        <v>17</v>
      </c>
      <c r="C20" s="18">
        <v>824.38</v>
      </c>
      <c r="D20" s="16">
        <v>358.65</v>
      </c>
      <c r="E20" s="15">
        <v>1008.19</v>
      </c>
      <c r="F20" s="15">
        <v>196.2</v>
      </c>
      <c r="G20" s="13">
        <v>163.6</v>
      </c>
      <c r="H20" s="19">
        <v>144.44</v>
      </c>
      <c r="I20" s="19">
        <f t="shared" si="6"/>
        <v>144.35</v>
      </c>
      <c r="J20" s="19">
        <v>11.38</v>
      </c>
      <c r="K20" s="19">
        <v>22.22</v>
      </c>
      <c r="L20" s="19">
        <v>4.79</v>
      </c>
      <c r="M20" s="19">
        <v>92.96</v>
      </c>
      <c r="N20" s="19">
        <v>13</v>
      </c>
      <c r="O20" s="4">
        <f t="shared" si="7"/>
        <v>144.35</v>
      </c>
      <c r="P20">
        <v>2478.83</v>
      </c>
      <c r="Q20" s="22">
        <v>295.5</v>
      </c>
      <c r="R20" s="27">
        <f t="shared" si="0"/>
        <v>446.205</v>
      </c>
      <c r="S20" s="27">
        <f t="shared" si="1"/>
        <v>184.75364462522833</v>
      </c>
      <c r="T20" s="28">
        <f t="shared" si="3"/>
        <v>6.159553725223804</v>
      </c>
      <c r="U20" s="28">
        <f t="shared" si="3"/>
        <v>12.026826342220819</v>
      </c>
      <c r="V20" s="28">
        <f t="shared" si="3"/>
        <v>2.5926416822339213</v>
      </c>
      <c r="W20" s="28">
        <f t="shared" si="3"/>
        <v>50.315651519930114</v>
      </c>
      <c r="X20" s="28">
        <f t="shared" si="3"/>
        <v>7.03639704990417</v>
      </c>
      <c r="Y20" s="28">
        <f t="shared" si="3"/>
        <v>78.13107031951283</v>
      </c>
      <c r="Z20">
        <v>261.95</v>
      </c>
      <c r="AA20" s="29">
        <f t="shared" si="2"/>
        <v>141.78340055556902</v>
      </c>
      <c r="AB20" s="29"/>
      <c r="AC20" s="29"/>
      <c r="AD20" s="29"/>
      <c r="AE20" s="29"/>
      <c r="AF20" s="29"/>
      <c r="AG20" s="29"/>
      <c r="AH20" s="29"/>
      <c r="AI20" s="29"/>
      <c r="AJ20">
        <v>661.33</v>
      </c>
      <c r="AK20">
        <v>16.1288</v>
      </c>
      <c r="AL20">
        <v>74.15</v>
      </c>
      <c r="AO20">
        <f t="shared" si="4"/>
        <v>719.3512000000001</v>
      </c>
      <c r="AP20">
        <v>792.54</v>
      </c>
      <c r="AQ20">
        <f t="shared" si="5"/>
        <v>73.1887999999999</v>
      </c>
      <c r="AT20">
        <v>114.1</v>
      </c>
      <c r="AW20">
        <v>105</v>
      </c>
    </row>
    <row r="21" spans="1:49" ht="12.75">
      <c r="A21" s="3">
        <v>1991</v>
      </c>
      <c r="B21" s="2">
        <v>17</v>
      </c>
      <c r="C21" s="18">
        <v>913.38</v>
      </c>
      <c r="D21" s="16">
        <v>367.41</v>
      </c>
      <c r="E21" s="15">
        <v>1136.02</v>
      </c>
      <c r="F21" s="15">
        <v>204.6</v>
      </c>
      <c r="G21" s="13">
        <v>171.6</v>
      </c>
      <c r="H21" s="19">
        <v>168.19</v>
      </c>
      <c r="I21" s="19">
        <f t="shared" si="6"/>
        <v>167.63000000000002</v>
      </c>
      <c r="J21" s="19">
        <v>11.81</v>
      </c>
      <c r="K21" s="19">
        <v>37.97</v>
      </c>
      <c r="L21" s="19">
        <v>5.25</v>
      </c>
      <c r="M21" s="19">
        <v>74.83</v>
      </c>
      <c r="N21" s="19">
        <v>37.77</v>
      </c>
      <c r="O21" s="4">
        <f t="shared" si="7"/>
        <v>167.63000000000002</v>
      </c>
      <c r="P21">
        <v>2515.36</v>
      </c>
      <c r="Q21" s="22">
        <v>315.1</v>
      </c>
      <c r="R21" s="27">
        <f t="shared" si="0"/>
        <v>475.80100000000004</v>
      </c>
      <c r="S21" s="27">
        <f t="shared" si="1"/>
        <v>191.96680965361568</v>
      </c>
      <c r="T21" s="28">
        <f t="shared" si="3"/>
        <v>6.152105158860497</v>
      </c>
      <c r="U21" s="28">
        <f t="shared" si="3"/>
        <v>19.77946087061245</v>
      </c>
      <c r="V21" s="28">
        <f t="shared" si="3"/>
        <v>2.7348477632529726</v>
      </c>
      <c r="W21" s="28">
        <f t="shared" si="3"/>
        <v>38.9806967855657</v>
      </c>
      <c r="X21" s="28">
        <f t="shared" si="3"/>
        <v>19.675276193917103</v>
      </c>
      <c r="Y21" s="28">
        <f t="shared" si="3"/>
        <v>87.32238677220874</v>
      </c>
      <c r="Z21">
        <v>281.92</v>
      </c>
      <c r="AA21" s="29">
        <f t="shared" si="2"/>
        <v>146.85872026976725</v>
      </c>
      <c r="AB21" s="29"/>
      <c r="AC21" s="29"/>
      <c r="AD21" s="29"/>
      <c r="AE21" s="29"/>
      <c r="AF21" s="29"/>
      <c r="AG21" s="29"/>
      <c r="AH21" s="29"/>
      <c r="AI21" s="29"/>
      <c r="AJ21">
        <v>706.24</v>
      </c>
      <c r="AK21">
        <v>17.9705</v>
      </c>
      <c r="AL21">
        <v>78.66</v>
      </c>
      <c r="AO21">
        <f t="shared" si="4"/>
        <v>766.9295</v>
      </c>
      <c r="AP21">
        <v>858.47</v>
      </c>
      <c r="AQ21">
        <f t="shared" si="5"/>
        <v>91.54050000000007</v>
      </c>
      <c r="AT21">
        <v>103.6</v>
      </c>
      <c r="AW21">
        <v>106.6</v>
      </c>
    </row>
    <row r="22" spans="1:49" ht="12.75">
      <c r="A22" s="3">
        <v>1992</v>
      </c>
      <c r="B22" s="2">
        <v>17</v>
      </c>
      <c r="C22" s="18">
        <v>1088.39</v>
      </c>
      <c r="D22" s="16">
        <v>357.74</v>
      </c>
      <c r="E22" s="15">
        <v>1373.66</v>
      </c>
      <c r="F22" s="15">
        <v>218.9</v>
      </c>
      <c r="G22" s="13">
        <v>188</v>
      </c>
      <c r="H22" s="19">
        <v>240.73</v>
      </c>
      <c r="I22" s="19">
        <f t="shared" si="6"/>
        <v>237.85999999999999</v>
      </c>
      <c r="J22" s="19">
        <v>12.78</v>
      </c>
      <c r="K22" s="19">
        <v>63.5</v>
      </c>
      <c r="L22" s="19">
        <v>14.64</v>
      </c>
      <c r="M22" s="19">
        <v>97.09</v>
      </c>
      <c r="N22" s="19">
        <v>49.85</v>
      </c>
      <c r="O22" s="4">
        <f t="shared" si="7"/>
        <v>237.85999999999999</v>
      </c>
      <c r="P22">
        <v>2524.39</v>
      </c>
      <c r="Q22" s="22">
        <v>359.5</v>
      </c>
      <c r="R22" s="27">
        <f t="shared" si="0"/>
        <v>542.845</v>
      </c>
      <c r="S22" s="27">
        <f t="shared" si="1"/>
        <v>200.49737954664778</v>
      </c>
      <c r="T22" s="28">
        <f t="shared" si="3"/>
        <v>6.374148145425812</v>
      </c>
      <c r="U22" s="28">
        <f t="shared" si="3"/>
        <v>31.67123687281213</v>
      </c>
      <c r="V22" s="28">
        <f t="shared" si="3"/>
        <v>7.301841067999522</v>
      </c>
      <c r="W22" s="28">
        <f t="shared" si="3"/>
        <v>48.424573039076066</v>
      </c>
      <c r="X22" s="28">
        <f t="shared" si="3"/>
        <v>24.863167844247005</v>
      </c>
      <c r="Y22" s="28">
        <f t="shared" si="3"/>
        <v>118.63496696956052</v>
      </c>
      <c r="Z22">
        <v>355.46</v>
      </c>
      <c r="AA22" s="29">
        <f t="shared" si="2"/>
        <v>177.289100138737</v>
      </c>
      <c r="AB22" s="29"/>
      <c r="AC22" s="29"/>
      <c r="AD22" s="29"/>
      <c r="AE22" s="29"/>
      <c r="AF22" s="29"/>
      <c r="AG22" s="29"/>
      <c r="AH22" s="29"/>
      <c r="AI22" s="29"/>
      <c r="AJ22">
        <v>823.34</v>
      </c>
      <c r="AK22">
        <v>12.6509</v>
      </c>
      <c r="AL22">
        <v>91.41</v>
      </c>
      <c r="AO22">
        <f t="shared" si="4"/>
        <v>902.0991</v>
      </c>
      <c r="AP22">
        <v>1003.57</v>
      </c>
      <c r="AQ22">
        <f t="shared" si="5"/>
        <v>101.47090000000003</v>
      </c>
      <c r="AT22">
        <v>115.2</v>
      </c>
      <c r="AW22">
        <v>114.1</v>
      </c>
    </row>
    <row r="23" spans="1:49" ht="12.75">
      <c r="A23" s="3">
        <v>1993</v>
      </c>
      <c r="B23" s="2">
        <v>17</v>
      </c>
      <c r="C23" s="18">
        <v>1424.38</v>
      </c>
      <c r="D23" s="16">
        <v>357.97</v>
      </c>
      <c r="E23" s="15">
        <v>1992.31</v>
      </c>
      <c r="F23" s="15">
        <v>251.7</v>
      </c>
      <c r="G23" s="13">
        <v>222.6</v>
      </c>
      <c r="H23" s="19">
        <v>383.18</v>
      </c>
      <c r="I23" s="19">
        <f t="shared" si="6"/>
        <v>383.17999999999995</v>
      </c>
      <c r="J23" s="19">
        <v>39.9</v>
      </c>
      <c r="K23" s="19">
        <v>89.32</v>
      </c>
      <c r="L23" s="19">
        <v>24.18</v>
      </c>
      <c r="M23" s="19">
        <v>157.01</v>
      </c>
      <c r="N23" s="19">
        <v>72.77</v>
      </c>
      <c r="O23" s="4">
        <f t="shared" si="7"/>
        <v>383.17999999999995</v>
      </c>
      <c r="P23">
        <v>2547.2</v>
      </c>
      <c r="Q23" s="22">
        <v>410.8</v>
      </c>
      <c r="R23" s="27">
        <f t="shared" si="0"/>
        <v>620.308</v>
      </c>
      <c r="S23" s="27">
        <f t="shared" si="1"/>
        <v>229.62463808301683</v>
      </c>
      <c r="T23" s="28">
        <f t="shared" si="3"/>
        <v>17.376184164338166</v>
      </c>
      <c r="U23" s="28">
        <f t="shared" si="3"/>
        <v>38.89826490122017</v>
      </c>
      <c r="V23" s="28">
        <f t="shared" si="3"/>
        <v>10.530228899591402</v>
      </c>
      <c r="W23" s="28">
        <f t="shared" si="3"/>
        <v>68.37680891335177</v>
      </c>
      <c r="X23" s="28">
        <f t="shared" si="3"/>
        <v>31.69085016638818</v>
      </c>
      <c r="Y23" s="28">
        <f t="shared" si="3"/>
        <v>166.8723370448897</v>
      </c>
      <c r="Z23">
        <v>514.65</v>
      </c>
      <c r="AA23" s="29">
        <f t="shared" si="2"/>
        <v>224.12664611971525</v>
      </c>
      <c r="AB23" s="29">
        <v>137.74</v>
      </c>
      <c r="AC23" s="29">
        <f aca="true" t="shared" si="8" ref="AC23:AC28">AB23/$S23*100</f>
        <v>59.984852300650104</v>
      </c>
      <c r="AD23" s="29">
        <f aca="true" t="shared" si="9" ref="AD23:AD28">AA23-AC23</f>
        <v>164.14179381906513</v>
      </c>
      <c r="AE23" s="29"/>
      <c r="AF23" s="29"/>
      <c r="AG23" s="29"/>
      <c r="AH23" s="29"/>
      <c r="AI23" s="29"/>
      <c r="AO23">
        <f t="shared" si="4"/>
        <v>0</v>
      </c>
      <c r="AQ23">
        <f t="shared" si="5"/>
        <v>0</v>
      </c>
      <c r="AT23">
        <v>121.1</v>
      </c>
      <c r="AW23">
        <v>114.3</v>
      </c>
    </row>
    <row r="24" spans="1:49" ht="12.75">
      <c r="A24" s="3">
        <v>1994</v>
      </c>
      <c r="B24" s="2">
        <v>17</v>
      </c>
      <c r="C24" s="18">
        <v>1878.65</v>
      </c>
      <c r="D24" s="16">
        <v>381.45</v>
      </c>
      <c r="E24" s="15">
        <v>3024.72</v>
      </c>
      <c r="F24" s="15">
        <v>313.6</v>
      </c>
      <c r="G24" s="13">
        <v>279</v>
      </c>
      <c r="H24" s="19">
        <v>593.07</v>
      </c>
      <c r="I24" s="19">
        <f t="shared" si="6"/>
        <v>592.56</v>
      </c>
      <c r="J24" s="19">
        <v>61.57</v>
      </c>
      <c r="K24" s="19">
        <v>167.07</v>
      </c>
      <c r="L24" s="19">
        <v>38.39</v>
      </c>
      <c r="M24" s="19">
        <v>221.96</v>
      </c>
      <c r="N24" s="19">
        <v>103.57</v>
      </c>
      <c r="O24" s="4">
        <f t="shared" si="7"/>
        <v>592.56</v>
      </c>
      <c r="P24">
        <v>2561.8</v>
      </c>
      <c r="Q24" s="22">
        <v>473.4</v>
      </c>
      <c r="R24" s="27">
        <f t="shared" si="0"/>
        <v>714.834</v>
      </c>
      <c r="S24" s="27">
        <f t="shared" si="1"/>
        <v>262.80926760618553</v>
      </c>
      <c r="T24" s="28">
        <f t="shared" si="3"/>
        <v>23.42763653687488</v>
      </c>
      <c r="U24" s="28">
        <f t="shared" si="3"/>
        <v>63.57081754451334</v>
      </c>
      <c r="V24" s="28">
        <f t="shared" si="3"/>
        <v>14.607551837755834</v>
      </c>
      <c r="W24" s="28">
        <f t="shared" si="3"/>
        <v>84.45668679104675</v>
      </c>
      <c r="X24" s="28">
        <f t="shared" si="3"/>
        <v>39.40880812285417</v>
      </c>
      <c r="Y24" s="28">
        <f t="shared" si="3"/>
        <v>225.47150083304496</v>
      </c>
      <c r="Z24">
        <v>746.91</v>
      </c>
      <c r="AA24" s="29">
        <f t="shared" si="2"/>
        <v>284.20230641151886</v>
      </c>
      <c r="AB24" s="29">
        <v>170.66</v>
      </c>
      <c r="AC24" s="29">
        <f t="shared" si="8"/>
        <v>64.9368272110292</v>
      </c>
      <c r="AD24" s="29">
        <f t="shared" si="9"/>
        <v>219.26547920048966</v>
      </c>
      <c r="AE24" s="29"/>
      <c r="AF24" s="29"/>
      <c r="AG24" s="29"/>
      <c r="AH24" s="29"/>
      <c r="AI24" s="29"/>
      <c r="AT24">
        <v>126.5</v>
      </c>
      <c r="AW24">
        <v>115.2</v>
      </c>
    </row>
    <row r="25" spans="1:49" ht="12.75">
      <c r="A25" s="3">
        <v>1995</v>
      </c>
      <c r="B25" s="2">
        <v>17</v>
      </c>
      <c r="C25" s="18">
        <v>2391.42</v>
      </c>
      <c r="D25" s="16">
        <v>379.84</v>
      </c>
      <c r="E25" s="15">
        <v>4102.59</v>
      </c>
      <c r="F25" s="15">
        <v>365.7</v>
      </c>
      <c r="G25" s="13">
        <v>334.8</v>
      </c>
      <c r="H25" s="19">
        <v>826.5</v>
      </c>
      <c r="I25" s="19">
        <f t="shared" si="6"/>
        <v>826.5</v>
      </c>
      <c r="J25" s="19">
        <v>56.43</v>
      </c>
      <c r="K25" s="19">
        <v>192.72</v>
      </c>
      <c r="L25" s="19">
        <v>87.33</v>
      </c>
      <c r="M25" s="19">
        <v>305.52</v>
      </c>
      <c r="N25" s="19">
        <v>184.5</v>
      </c>
      <c r="O25" s="4">
        <f t="shared" si="7"/>
        <v>826.5</v>
      </c>
      <c r="P25">
        <v>2593.84</v>
      </c>
      <c r="Q25" s="22">
        <v>542.5</v>
      </c>
      <c r="R25" s="27">
        <f t="shared" si="0"/>
        <v>819.175</v>
      </c>
      <c r="S25" s="27">
        <f t="shared" si="1"/>
        <v>291.9302957243568</v>
      </c>
      <c r="T25" s="28">
        <f t="shared" si="3"/>
        <v>19.329956782999222</v>
      </c>
      <c r="U25" s="28">
        <f t="shared" si="3"/>
        <v>66.0157588378453</v>
      </c>
      <c r="V25" s="28">
        <f t="shared" si="3"/>
        <v>29.914675276613895</v>
      </c>
      <c r="W25" s="28">
        <f t="shared" si="3"/>
        <v>104.65511955239984</v>
      </c>
      <c r="X25" s="28">
        <f t="shared" si="3"/>
        <v>63.20001819002935</v>
      </c>
      <c r="Y25" s="28">
        <f t="shared" si="3"/>
        <v>283.1155286398876</v>
      </c>
      <c r="Z25">
        <v>987.03</v>
      </c>
      <c r="AA25" s="29">
        <f t="shared" si="2"/>
        <v>338.10468267807414</v>
      </c>
      <c r="AB25" s="29">
        <v>270.27</v>
      </c>
      <c r="AC25" s="29">
        <f t="shared" si="8"/>
        <v>92.58031932910154</v>
      </c>
      <c r="AD25" s="29">
        <f t="shared" si="9"/>
        <v>245.5243633489726</v>
      </c>
      <c r="AE25" s="29"/>
      <c r="AF25" s="29"/>
      <c r="AG25" s="29"/>
      <c r="AH25" s="29"/>
      <c r="AI25" s="29"/>
      <c r="AT25">
        <v>120.7</v>
      </c>
      <c r="AW25">
        <v>114.6</v>
      </c>
    </row>
    <row r="26" spans="1:49" ht="12.75">
      <c r="A26" s="3">
        <v>1996</v>
      </c>
      <c r="B26" s="2">
        <v>17</v>
      </c>
      <c r="C26" s="18">
        <v>2970.2</v>
      </c>
      <c r="D26" s="16">
        <v>590.7</v>
      </c>
      <c r="E26" s="15">
        <v>4836.33</v>
      </c>
      <c r="F26" s="13">
        <v>389.4</v>
      </c>
      <c r="G26" s="14">
        <v>366.2</v>
      </c>
      <c r="H26" s="19">
        <v>935.22</v>
      </c>
      <c r="I26" s="9">
        <v>688.9</v>
      </c>
      <c r="J26" s="9">
        <v>62.48</v>
      </c>
      <c r="K26" s="4">
        <v>176.46</v>
      </c>
      <c r="L26" s="4">
        <v>66.44</v>
      </c>
      <c r="M26" s="4">
        <v>305.9</v>
      </c>
      <c r="N26">
        <v>77.62</v>
      </c>
      <c r="O26" s="4">
        <f t="shared" si="7"/>
        <v>688.9</v>
      </c>
      <c r="P26">
        <v>2593.31</v>
      </c>
      <c r="Q26" s="22">
        <v>614.2</v>
      </c>
      <c r="R26" s="27">
        <f t="shared" si="0"/>
        <v>927.4420000000001</v>
      </c>
      <c r="S26" s="27">
        <f t="shared" si="1"/>
        <v>320.25722363231336</v>
      </c>
      <c r="T26" s="28">
        <f t="shared" si="3"/>
        <v>19.509317944919534</v>
      </c>
      <c r="U26" s="28">
        <f t="shared" si="3"/>
        <v>55.09945974008485</v>
      </c>
      <c r="V26" s="28">
        <f t="shared" si="3"/>
        <v>20.745824011851056</v>
      </c>
      <c r="W26" s="28">
        <f t="shared" si="3"/>
        <v>95.51697118039189</v>
      </c>
      <c r="X26" s="28">
        <f t="shared" si="3"/>
        <v>24.236767907884996</v>
      </c>
      <c r="Y26" s="28">
        <f t="shared" si="3"/>
        <v>215.10834078513233</v>
      </c>
      <c r="Z26">
        <v>1213.67</v>
      </c>
      <c r="AA26" s="29">
        <f t="shared" si="2"/>
        <v>378.96725208403484</v>
      </c>
      <c r="AB26" s="29">
        <v>369.88</v>
      </c>
      <c r="AC26" s="29">
        <f t="shared" si="8"/>
        <v>115.49466263551278</v>
      </c>
      <c r="AD26" s="29">
        <f t="shared" si="9"/>
        <v>263.47258944852206</v>
      </c>
      <c r="AE26" s="29"/>
      <c r="AF26" s="29"/>
      <c r="AG26" s="29"/>
      <c r="AH26" s="29"/>
      <c r="AI26" s="29"/>
      <c r="AT26">
        <v>119.8</v>
      </c>
      <c r="AW26">
        <v>113.2</v>
      </c>
    </row>
    <row r="27" spans="1:49" ht="12.75">
      <c r="A27" s="3">
        <v>1997</v>
      </c>
      <c r="B27" s="2">
        <v>17</v>
      </c>
      <c r="C27" s="18">
        <v>3450.24</v>
      </c>
      <c r="D27" s="16">
        <v>590.1</v>
      </c>
      <c r="E27" s="15">
        <v>5977</v>
      </c>
      <c r="F27" s="9">
        <v>395.3</v>
      </c>
      <c r="G27" s="18">
        <v>381.2</v>
      </c>
      <c r="H27" s="21">
        <v>1083.6</v>
      </c>
      <c r="I27" s="21">
        <v>1083.6</v>
      </c>
      <c r="J27" s="20">
        <v>70.62</v>
      </c>
      <c r="K27" s="20">
        <v>174.82</v>
      </c>
      <c r="L27" s="20">
        <v>52.32</v>
      </c>
      <c r="M27" s="20">
        <v>633.59</v>
      </c>
      <c r="N27" s="20">
        <v>152.25</v>
      </c>
      <c r="O27" s="4">
        <f t="shared" si="7"/>
        <v>1083.6</v>
      </c>
      <c r="P27">
        <v>2597.86</v>
      </c>
      <c r="Q27" s="22">
        <v>694</v>
      </c>
      <c r="R27" s="27">
        <f t="shared" si="0"/>
        <v>1047.94</v>
      </c>
      <c r="S27" s="27">
        <f t="shared" si="1"/>
        <v>329.240223676928</v>
      </c>
      <c r="T27" s="28">
        <f t="shared" si="3"/>
        <v>21.4493840428492</v>
      </c>
      <c r="U27" s="28">
        <f t="shared" si="3"/>
        <v>53.09800790669635</v>
      </c>
      <c r="V27" s="28">
        <f t="shared" si="3"/>
        <v>15.891132442960492</v>
      </c>
      <c r="W27" s="28">
        <f t="shared" si="3"/>
        <v>192.44003449035435</v>
      </c>
      <c r="X27" s="28">
        <f t="shared" si="3"/>
        <v>46.24283093350029</v>
      </c>
      <c r="Y27" s="28">
        <f t="shared" si="3"/>
        <v>329.12138981636065</v>
      </c>
      <c r="Z27">
        <v>1500.61</v>
      </c>
      <c r="AA27" s="29">
        <f t="shared" si="2"/>
        <v>455.77966848682996</v>
      </c>
      <c r="AB27" s="29">
        <v>525.5</v>
      </c>
      <c r="AC27" s="29">
        <f t="shared" si="8"/>
        <v>159.6099024995363</v>
      </c>
      <c r="AD27" s="29">
        <f t="shared" si="9"/>
        <v>296.16976598729366</v>
      </c>
      <c r="AE27" s="29"/>
      <c r="AF27" s="29"/>
      <c r="AG27" s="29"/>
      <c r="AH27" s="29"/>
      <c r="AI27" s="29"/>
      <c r="AT27">
        <v>125.8</v>
      </c>
      <c r="AW27">
        <v>113</v>
      </c>
    </row>
    <row r="28" spans="1:49" ht="12.75">
      <c r="A28" s="3">
        <v>1998</v>
      </c>
      <c r="B28" s="2">
        <v>17</v>
      </c>
      <c r="C28" s="3">
        <v>3704.21</v>
      </c>
      <c r="D28" s="3">
        <v>556.9</v>
      </c>
      <c r="E28" s="3">
        <v>6731.31</v>
      </c>
      <c r="F28" s="3">
        <v>383.8</v>
      </c>
      <c r="G28" s="3">
        <v>375.1</v>
      </c>
      <c r="H28" s="21">
        <v>1231.1</v>
      </c>
      <c r="I28" s="21">
        <v>1231.1</v>
      </c>
      <c r="J28" s="4">
        <v>88.02</v>
      </c>
      <c r="K28">
        <v>232.01</v>
      </c>
      <c r="L28">
        <v>34.69</v>
      </c>
      <c r="M28">
        <v>680.82</v>
      </c>
      <c r="N28">
        <v>195.56</v>
      </c>
      <c r="O28" s="4">
        <f t="shared" si="7"/>
        <v>1231.1</v>
      </c>
      <c r="P28">
        <v>2626.77</v>
      </c>
      <c r="Q28" s="22">
        <v>765.5</v>
      </c>
      <c r="R28" s="27">
        <f t="shared" si="0"/>
        <v>1155.905</v>
      </c>
      <c r="S28" s="27">
        <f t="shared" si="1"/>
        <v>320.4597263615955</v>
      </c>
      <c r="T28" s="28">
        <f t="shared" si="3"/>
        <v>27.46678997681017</v>
      </c>
      <c r="U28" s="28">
        <f t="shared" si="3"/>
        <v>72.39911318472764</v>
      </c>
      <c r="V28" s="28">
        <f t="shared" si="3"/>
        <v>10.825073213991645</v>
      </c>
      <c r="W28" s="28">
        <f t="shared" si="3"/>
        <v>212.45103331074642</v>
      </c>
      <c r="X28" s="28">
        <f t="shared" si="3"/>
        <v>61.02482899187681</v>
      </c>
      <c r="Y28" s="28">
        <f t="shared" si="3"/>
        <v>384.16683867815266</v>
      </c>
      <c r="Z28">
        <v>1659.35</v>
      </c>
      <c r="AA28" s="29">
        <f t="shared" si="2"/>
        <v>517.80297600568</v>
      </c>
      <c r="AB28" s="29">
        <v>613.56</v>
      </c>
      <c r="AC28" s="29">
        <f t="shared" si="8"/>
        <v>191.4624364709344</v>
      </c>
      <c r="AD28" s="29">
        <f t="shared" si="9"/>
        <v>326.3405395347456</v>
      </c>
      <c r="AE28" s="29"/>
      <c r="AF28" s="29"/>
      <c r="AG28" s="29"/>
      <c r="AH28" s="29"/>
      <c r="AI28" s="29"/>
      <c r="AT28">
        <v>114.6</v>
      </c>
      <c r="AW28">
        <v>110.3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9" ht="12.75">
      <c r="A30" s="3" t="s">
        <v>40</v>
      </c>
      <c r="B30" s="6" t="s">
        <v>41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42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43</v>
      </c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0" sqref="A49:A5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efdata</cp:lastModifiedBy>
  <dcterms:created xsi:type="dcterms:W3CDTF">2002-03-12T12:45:51Z</dcterms:created>
  <dcterms:modified xsi:type="dcterms:W3CDTF">2005-08-19T08:41:33Z</dcterms:modified>
  <cp:category/>
  <cp:version/>
  <cp:contentType/>
  <cp:contentStatus/>
</cp:coreProperties>
</file>