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<sst xmlns="http://schemas.openxmlformats.org/spreadsheetml/2006/main" count="243" uniqueCount="58">
  <si>
    <t>The Economic Indicators of Guangdong</t>
  </si>
  <si>
    <t xml:space="preserve">        ( Current Price)</t>
  </si>
  <si>
    <t xml:space="preserve">      General Price Indices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</si>
  <si>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</si>
  <si>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</si>
  <si>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</si>
  <si>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</si>
  <si>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</si>
  <si>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</si>
  <si>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</si>
  <si>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</si>
  <si>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</si>
  <si>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</si>
  <si>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</si>
  <si>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</si>
  <si>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</si>
  <si>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</si>
  <si>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</si>
  <si>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</si>
  <si>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(1985=100)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</si>
  <si>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</si>
  <si>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</si>
  <si>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</si>
  <si>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</si>
  <si>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</si>
  <si>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</si>
  <si>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CODE</t>
  </si>
  <si>
    <t>SUM</t>
  </si>
  <si>
    <t>Labour Force</t>
  </si>
  <si>
    <t>1978=100</t>
  </si>
  <si>
    <t>Real GDP</t>
  </si>
  <si>
    <t>.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</si>
  <si>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</si>
  <si>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</si>
  <si>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</si>
  <si>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</si>
  <si>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</si>
  <si>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</si>
  <si>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</si>
  <si>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</si>
  <si>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2.14 p. 99 1999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</si>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</sst>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3" fontId="0" fillId="2" borderId="0" xfId="0" applyNumberFormat="1" applyFill="1" applyAlignment="1">
      <alignment/>
    </xf>
    <xf numFmtId="43" fontId="0" fillId="3" borderId="0" xfId="15" applyFill="1" applyAlignment="1">
      <alignment/>
    </xf>
    <xf numFmtId="183" fontId="0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horizontal="right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EC%20DATA\China\1999%20PAPER\DepreciationProv2OlddataUseDiffG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Income Available"/>
      <sheetName val="1952-1978 Real GDP"/>
      <sheetName val="Capital 4"/>
      <sheetName val="1. Depreciation Calculation"/>
      <sheetName val="2. noI.TaxDepreciation Calcu"/>
      <sheetName val="3. redoDepreciation Calculation"/>
      <sheetName val="Depreciation vs I SYC"/>
      <sheetName val="use Capital a)"/>
      <sheetName val="(Select yr)use Capital a)"/>
      <sheetName val="use Capital b)"/>
      <sheetName val="(Select)use Capital b)"/>
      <sheetName val="use Capital 4_2)"/>
      <sheetName val="Sel use Capital 4_2) FINAL chow"/>
      <sheetName val="Capita 4_2CochranceOrcutt FINAL"/>
      <sheetName val="REDO Table 1"/>
      <sheetName val="Sheet1"/>
      <sheetName val="use Capital 4_2 diff labor"/>
      <sheetName val="Select Capital 4_2 diff labor"/>
      <sheetName val="Table 2"/>
      <sheetName val="Table 1"/>
      <sheetName val="formula"/>
      <sheetName val="Mathematica simulation 0.012"/>
      <sheetName val="Mathematica simulation 0"/>
      <sheetName val="NotuseT1 SIMULATION tfp = 0.012"/>
      <sheetName val="NotuseT1 simulation TFP=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11" ht="12.75">
      <c r="A3" s="1"/>
      <c r="B3" s="1"/>
      <c r="C3" s="1"/>
      <c r="D3" s="1"/>
      <c r="E3" s="1"/>
      <c r="F3" s="1"/>
      <c r="G3" s="1"/>
      <c r="J3" s="1"/>
      <c r="K3" s="1"/>
    </row>
    <row r="4" spans="1:43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Z4" t="s">
        <v>40</v>
      </c>
      <c r="AB4" t="s">
        <v>53</v>
      </c>
      <c r="AC4" t="s">
        <v>56</v>
      </c>
      <c r="AO4" t="s">
        <v>41</v>
      </c>
      <c r="AQ4" t="s">
        <v>42</v>
      </c>
    </row>
    <row r="5" spans="1:43" ht="12.75">
      <c r="A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" t="s">
        <v>14</v>
      </c>
      <c r="O5" t="s">
        <v>27</v>
      </c>
      <c r="P5" t="s">
        <v>28</v>
      </c>
      <c r="Q5" t="s">
        <v>29</v>
      </c>
      <c r="R5" s="20" t="s">
        <v>30</v>
      </c>
      <c r="S5" s="20" t="s">
        <v>32</v>
      </c>
      <c r="T5" s="21" t="s">
        <v>33</v>
      </c>
      <c r="U5" s="22" t="s">
        <v>34</v>
      </c>
      <c r="V5" s="22" t="s">
        <v>35</v>
      </c>
      <c r="W5" s="22" t="s">
        <v>36</v>
      </c>
      <c r="X5" s="23" t="s">
        <v>37</v>
      </c>
      <c r="Y5" s="23" t="s">
        <v>38</v>
      </c>
      <c r="Z5" t="s">
        <v>51</v>
      </c>
      <c r="AA5" t="s">
        <v>52</v>
      </c>
      <c r="AB5" t="s">
        <v>54</v>
      </c>
      <c r="AC5" t="s">
        <v>55</v>
      </c>
      <c r="AD5" t="s">
        <v>57</v>
      </c>
      <c r="AJ5" t="s">
        <v>43</v>
      </c>
      <c r="AK5" t="s">
        <v>44</v>
      </c>
      <c r="AL5" t="s">
        <v>45</v>
      </c>
      <c r="AM5" t="s">
        <v>46</v>
      </c>
      <c r="AN5" t="s">
        <v>47</v>
      </c>
      <c r="AO5" t="s">
        <v>48</v>
      </c>
      <c r="AP5" t="s">
        <v>49</v>
      </c>
      <c r="AQ5" t="s">
        <v>50</v>
      </c>
    </row>
    <row r="6" spans="1:25" ht="12.75">
      <c r="A6" s="2"/>
      <c r="C6" s="2" t="s">
        <v>15</v>
      </c>
      <c r="D6" s="11" t="s">
        <v>16</v>
      </c>
      <c r="E6" s="10" t="s">
        <v>17</v>
      </c>
      <c r="F6" s="10" t="s">
        <v>18</v>
      </c>
      <c r="G6" s="10" t="s">
        <v>19</v>
      </c>
      <c r="H6" s="2" t="s">
        <v>20</v>
      </c>
      <c r="I6" s="2" t="s">
        <v>21</v>
      </c>
      <c r="R6" s="20"/>
      <c r="S6" s="20" t="s">
        <v>39</v>
      </c>
      <c r="T6" s="21"/>
      <c r="U6" s="21"/>
      <c r="V6" s="21"/>
      <c r="W6" s="21"/>
      <c r="X6" s="21"/>
      <c r="Y6" s="21"/>
    </row>
    <row r="7" spans="1:25" ht="12.75">
      <c r="A7" s="2"/>
      <c r="B7" s="2" t="s">
        <v>26</v>
      </c>
      <c r="C7" s="2"/>
      <c r="D7" s="11"/>
      <c r="E7" s="10"/>
      <c r="F7" s="10"/>
      <c r="G7" s="2"/>
      <c r="H7" s="2"/>
      <c r="I7" s="2"/>
      <c r="J7" s="2"/>
      <c r="K7" s="2"/>
      <c r="L7" s="2"/>
      <c r="M7" s="2"/>
      <c r="N7" s="1"/>
      <c r="O7" s="2"/>
      <c r="R7" s="20"/>
      <c r="S7" s="20"/>
      <c r="T7" s="21"/>
      <c r="U7" s="21"/>
      <c r="V7" s="21"/>
      <c r="W7" s="21"/>
      <c r="X7" s="21"/>
      <c r="Y7" s="21"/>
    </row>
    <row r="8" spans="1:42" ht="12.75">
      <c r="A8" s="12">
        <v>1978</v>
      </c>
      <c r="B8" s="2">
        <v>19</v>
      </c>
      <c r="C8" s="18">
        <v>185.85</v>
      </c>
      <c r="D8" s="16">
        <v>170.51</v>
      </c>
      <c r="E8" s="17">
        <v>200.25</v>
      </c>
      <c r="F8" s="17">
        <v>100</v>
      </c>
      <c r="G8" s="13" t="s">
        <v>31</v>
      </c>
      <c r="H8" s="13" t="s">
        <v>31</v>
      </c>
      <c r="I8" s="13" t="s">
        <v>31</v>
      </c>
      <c r="J8" s="13" t="s">
        <v>31</v>
      </c>
      <c r="K8" s="13" t="s">
        <v>31</v>
      </c>
      <c r="L8" s="13" t="s">
        <v>31</v>
      </c>
      <c r="M8" s="13" t="s">
        <v>31</v>
      </c>
      <c r="N8" s="13" t="s">
        <v>31</v>
      </c>
      <c r="O8" s="13" t="s">
        <v>31</v>
      </c>
      <c r="P8">
        <v>2275.95</v>
      </c>
      <c r="Q8">
        <v>100</v>
      </c>
      <c r="R8" s="24">
        <f>C$8/100*Q8</f>
        <v>185.85</v>
      </c>
      <c r="S8" s="24">
        <f>C8/R8*100</f>
        <v>100</v>
      </c>
      <c r="T8" s="26" t="s">
        <v>31</v>
      </c>
      <c r="U8" s="26" t="s">
        <v>31</v>
      </c>
      <c r="V8" s="26" t="s">
        <v>31</v>
      </c>
      <c r="W8" s="26" t="s">
        <v>31</v>
      </c>
      <c r="X8" s="26" t="s">
        <v>31</v>
      </c>
      <c r="Y8" s="26" t="s">
        <v>31</v>
      </c>
      <c r="Z8">
        <v>54.79</v>
      </c>
      <c r="AA8" s="28">
        <f>Z8/S8*100</f>
        <v>54.78999999999999</v>
      </c>
      <c r="AB8" s="28"/>
      <c r="AC8" s="28"/>
      <c r="AD8" s="28"/>
      <c r="AE8" s="28"/>
      <c r="AF8" s="28"/>
      <c r="AG8" s="28"/>
      <c r="AH8" s="28"/>
      <c r="AI8" s="28"/>
      <c r="AJ8">
        <v>160.78</v>
      </c>
      <c r="AK8" t="s">
        <v>31</v>
      </c>
      <c r="AL8">
        <v>25.78</v>
      </c>
      <c r="AP8">
        <v>184.73</v>
      </c>
    </row>
    <row r="9" spans="1:37" ht="12.75">
      <c r="A9" s="12">
        <v>1979</v>
      </c>
      <c r="B9" s="2">
        <v>19</v>
      </c>
      <c r="C9" s="18">
        <v>209.34</v>
      </c>
      <c r="D9" s="16">
        <v>171.76</v>
      </c>
      <c r="E9" s="17">
        <v>217.64</v>
      </c>
      <c r="F9" s="17">
        <v>103</v>
      </c>
      <c r="G9" s="13" t="s">
        <v>31</v>
      </c>
      <c r="H9" s="13" t="s">
        <v>31</v>
      </c>
      <c r="I9" s="13" t="s">
        <v>31</v>
      </c>
      <c r="J9" s="13" t="s">
        <v>31</v>
      </c>
      <c r="K9" s="13" t="s">
        <v>31</v>
      </c>
      <c r="L9" s="13" t="s">
        <v>31</v>
      </c>
      <c r="M9" s="13" t="s">
        <v>31</v>
      </c>
      <c r="N9" s="13" t="s">
        <v>31</v>
      </c>
      <c r="O9" s="13" t="s">
        <v>31</v>
      </c>
      <c r="P9">
        <v>2304.95</v>
      </c>
      <c r="Q9">
        <v>108.5</v>
      </c>
      <c r="R9" s="24">
        <f aca="true" t="shared" si="0" ref="R9:R28">C$8/100*Q9</f>
        <v>201.64725</v>
      </c>
      <c r="S9" s="24">
        <f aca="true" t="shared" si="1" ref="S9:S28">C9/R9*100</f>
        <v>103.81495408442217</v>
      </c>
      <c r="T9" s="26" t="s">
        <v>31</v>
      </c>
      <c r="U9" s="26" t="s">
        <v>31</v>
      </c>
      <c r="V9" s="26" t="s">
        <v>31</v>
      </c>
      <c r="W9" s="26" t="s">
        <v>31</v>
      </c>
      <c r="X9" s="26" t="s">
        <v>31</v>
      </c>
      <c r="Y9" s="26" t="s">
        <v>31</v>
      </c>
      <c r="Z9">
        <v>53.89</v>
      </c>
      <c r="AA9" s="28">
        <f aca="true" t="shared" si="2" ref="AA9:AA28">Z9/S9*100</f>
        <v>51.90966992691316</v>
      </c>
      <c r="AB9" s="28"/>
      <c r="AC9" s="28"/>
      <c r="AD9" s="28"/>
      <c r="AE9" s="28"/>
      <c r="AF9" s="28"/>
      <c r="AG9" s="28"/>
      <c r="AH9" s="28"/>
      <c r="AI9" s="28"/>
      <c r="AK9" t="s">
        <v>31</v>
      </c>
    </row>
    <row r="10" spans="1:42" ht="12.75">
      <c r="A10" s="12">
        <v>1980</v>
      </c>
      <c r="B10" s="2">
        <v>19</v>
      </c>
      <c r="C10" s="18">
        <v>249.65</v>
      </c>
      <c r="D10" s="16">
        <v>182.39</v>
      </c>
      <c r="E10" s="17">
        <v>223.02</v>
      </c>
      <c r="F10" s="17">
        <v>111.8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 t="s">
        <v>31</v>
      </c>
      <c r="N10" s="13" t="s">
        <v>31</v>
      </c>
      <c r="O10" s="13" t="s">
        <v>31</v>
      </c>
      <c r="P10">
        <v>2367.78</v>
      </c>
      <c r="Q10">
        <v>126.5</v>
      </c>
      <c r="R10" s="24">
        <f t="shared" si="0"/>
        <v>235.10025000000002</v>
      </c>
      <c r="S10" s="24">
        <f t="shared" si="1"/>
        <v>106.18874288734273</v>
      </c>
      <c r="T10" s="26" t="s">
        <v>31</v>
      </c>
      <c r="U10" s="26" t="s">
        <v>31</v>
      </c>
      <c r="V10" s="26" t="s">
        <v>31</v>
      </c>
      <c r="W10" s="26" t="s">
        <v>31</v>
      </c>
      <c r="X10" s="26" t="s">
        <v>31</v>
      </c>
      <c r="Y10" s="26" t="s">
        <v>31</v>
      </c>
      <c r="Z10">
        <v>63.63</v>
      </c>
      <c r="AA10" s="28">
        <f t="shared" si="2"/>
        <v>59.921605878229535</v>
      </c>
      <c r="AB10" s="28"/>
      <c r="AC10" s="28"/>
      <c r="AD10" s="28"/>
      <c r="AE10" s="28"/>
      <c r="AF10" s="28"/>
      <c r="AG10" s="28"/>
      <c r="AH10" s="28"/>
      <c r="AI10" s="28"/>
      <c r="AJ10">
        <v>217.61</v>
      </c>
      <c r="AK10" t="s">
        <v>31</v>
      </c>
      <c r="AL10">
        <v>27.72</v>
      </c>
      <c r="AP10">
        <v>245.71</v>
      </c>
    </row>
    <row r="11" spans="1:37" ht="12.75">
      <c r="A11" s="12">
        <v>1981</v>
      </c>
      <c r="B11" s="2">
        <v>19</v>
      </c>
      <c r="C11" s="18">
        <v>290.36</v>
      </c>
      <c r="D11" s="16">
        <v>189.08</v>
      </c>
      <c r="E11" s="17">
        <v>270.09</v>
      </c>
      <c r="F11" s="17">
        <v>122.1</v>
      </c>
      <c r="G11" s="13" t="s">
        <v>31</v>
      </c>
      <c r="H11" s="13" t="s">
        <v>31</v>
      </c>
      <c r="I11" s="13" t="s">
        <v>31</v>
      </c>
      <c r="J11" s="13" t="s">
        <v>31</v>
      </c>
      <c r="K11" s="13" t="s">
        <v>31</v>
      </c>
      <c r="L11" s="13" t="s">
        <v>31</v>
      </c>
      <c r="M11" s="13" t="s">
        <v>31</v>
      </c>
      <c r="N11" s="13" t="s">
        <v>31</v>
      </c>
      <c r="O11" s="13" t="s">
        <v>31</v>
      </c>
      <c r="P11">
        <v>2423.79</v>
      </c>
      <c r="Q11">
        <v>137.9</v>
      </c>
      <c r="R11" s="24">
        <f t="shared" si="0"/>
        <v>256.28715</v>
      </c>
      <c r="S11" s="24">
        <f t="shared" si="1"/>
        <v>113.29479453027591</v>
      </c>
      <c r="T11" s="26" t="s">
        <v>31</v>
      </c>
      <c r="U11" s="26" t="s">
        <v>31</v>
      </c>
      <c r="V11" s="26" t="s">
        <v>31</v>
      </c>
      <c r="W11" s="26" t="s">
        <v>31</v>
      </c>
      <c r="X11" s="26" t="s">
        <v>31</v>
      </c>
      <c r="Y11" s="26" t="s">
        <v>31</v>
      </c>
      <c r="Z11">
        <v>90.03</v>
      </c>
      <c r="AA11" s="28">
        <f t="shared" si="2"/>
        <v>79.46525731677917</v>
      </c>
      <c r="AB11" s="28"/>
      <c r="AC11" s="28"/>
      <c r="AD11" s="28"/>
      <c r="AE11" s="28"/>
      <c r="AF11" s="28"/>
      <c r="AG11" s="28"/>
      <c r="AH11" s="28"/>
      <c r="AI11" s="28"/>
      <c r="AK11" t="s">
        <v>31</v>
      </c>
    </row>
    <row r="12" spans="1:37" ht="12.75">
      <c r="A12" s="12">
        <v>1982</v>
      </c>
      <c r="B12" s="2">
        <v>19</v>
      </c>
      <c r="C12" s="18">
        <v>339.92</v>
      </c>
      <c r="D12" s="16">
        <v>194.33</v>
      </c>
      <c r="E12" s="17">
        <v>293.95</v>
      </c>
      <c r="F12" s="17">
        <v>125</v>
      </c>
      <c r="G12" s="13" t="s">
        <v>31</v>
      </c>
      <c r="H12" s="13" t="s">
        <v>31</v>
      </c>
      <c r="I12" s="13" t="s">
        <v>31</v>
      </c>
      <c r="J12" s="13" t="s">
        <v>31</v>
      </c>
      <c r="K12" s="13" t="s">
        <v>31</v>
      </c>
      <c r="L12" s="13" t="s">
        <v>31</v>
      </c>
      <c r="M12" s="13" t="s">
        <v>31</v>
      </c>
      <c r="N12" s="13" t="s">
        <v>31</v>
      </c>
      <c r="O12" s="13" t="s">
        <v>31</v>
      </c>
      <c r="P12">
        <v>2521.38</v>
      </c>
      <c r="Q12">
        <v>154.4</v>
      </c>
      <c r="R12" s="24">
        <f t="shared" si="0"/>
        <v>286.9524</v>
      </c>
      <c r="S12" s="24">
        <f t="shared" si="1"/>
        <v>118.45867119424685</v>
      </c>
      <c r="T12" s="26" t="s">
        <v>31</v>
      </c>
      <c r="U12" s="26" t="s">
        <v>31</v>
      </c>
      <c r="V12" s="26" t="s">
        <v>31</v>
      </c>
      <c r="W12" s="26" t="s">
        <v>31</v>
      </c>
      <c r="X12" s="26" t="s">
        <v>31</v>
      </c>
      <c r="Y12" s="26" t="s">
        <v>31</v>
      </c>
      <c r="Z12">
        <v>108.3</v>
      </c>
      <c r="AA12" s="28">
        <f t="shared" si="2"/>
        <v>91.42429077429983</v>
      </c>
      <c r="AB12" s="28"/>
      <c r="AC12" s="28"/>
      <c r="AD12" s="28"/>
      <c r="AE12" s="28"/>
      <c r="AF12" s="28"/>
      <c r="AG12" s="28"/>
      <c r="AH12" s="28"/>
      <c r="AI12" s="28"/>
      <c r="AK12" t="s">
        <v>31</v>
      </c>
    </row>
    <row r="13" spans="1:37" ht="12.75">
      <c r="A13" s="12">
        <v>1983</v>
      </c>
      <c r="B13" s="2">
        <v>19</v>
      </c>
      <c r="C13" s="18">
        <v>368.75</v>
      </c>
      <c r="D13" s="16">
        <v>197.5</v>
      </c>
      <c r="E13" s="17">
        <v>329.23</v>
      </c>
      <c r="F13" s="17">
        <v>125.8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>
        <v>2569.7</v>
      </c>
      <c r="Q13">
        <v>165.6</v>
      </c>
      <c r="R13" s="24">
        <f t="shared" si="0"/>
        <v>307.7676</v>
      </c>
      <c r="S13" s="24">
        <f t="shared" si="1"/>
        <v>119.8144314086343</v>
      </c>
      <c r="T13" s="26" t="s">
        <v>31</v>
      </c>
      <c r="U13" s="26" t="s">
        <v>31</v>
      </c>
      <c r="V13" s="26" t="s">
        <v>31</v>
      </c>
      <c r="W13" s="26" t="s">
        <v>31</v>
      </c>
      <c r="X13" s="26" t="s">
        <v>31</v>
      </c>
      <c r="Y13" s="26" t="s">
        <v>31</v>
      </c>
      <c r="Z13">
        <v>110.25</v>
      </c>
      <c r="AA13" s="28">
        <f t="shared" si="2"/>
        <v>92.017296</v>
      </c>
      <c r="AB13" s="28"/>
      <c r="AC13" s="28"/>
      <c r="AD13" s="28"/>
      <c r="AE13" s="28"/>
      <c r="AF13" s="28"/>
      <c r="AG13" s="28"/>
      <c r="AH13" s="28"/>
      <c r="AI13" s="28"/>
      <c r="AK13" t="s">
        <v>31</v>
      </c>
    </row>
    <row r="14" spans="1:43" ht="12.75">
      <c r="A14" s="3">
        <v>1984</v>
      </c>
      <c r="B14" s="2">
        <v>19</v>
      </c>
      <c r="C14" s="18">
        <v>458.74</v>
      </c>
      <c r="D14" s="16">
        <v>241.42</v>
      </c>
      <c r="E14" s="15">
        <v>405.98</v>
      </c>
      <c r="F14" s="15">
        <v>127.3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>
        <v>2637.49</v>
      </c>
      <c r="Q14">
        <v>191.4</v>
      </c>
      <c r="R14" s="24">
        <f t="shared" si="0"/>
        <v>355.7169</v>
      </c>
      <c r="S14" s="24">
        <f t="shared" si="1"/>
        <v>128.9621044150559</v>
      </c>
      <c r="T14" s="26" t="s">
        <v>31</v>
      </c>
      <c r="U14" s="26" t="s">
        <v>31</v>
      </c>
      <c r="V14" s="26" t="s">
        <v>31</v>
      </c>
      <c r="W14" s="26" t="s">
        <v>31</v>
      </c>
      <c r="X14" s="26" t="s">
        <v>31</v>
      </c>
      <c r="Y14" s="26" t="s">
        <v>31</v>
      </c>
      <c r="Z14">
        <v>142.52</v>
      </c>
      <c r="AA14" s="28">
        <f t="shared" si="2"/>
        <v>110.51308494572089</v>
      </c>
      <c r="AB14" s="28"/>
      <c r="AC14" s="28"/>
      <c r="AD14" s="28"/>
      <c r="AE14" s="28"/>
      <c r="AF14" s="28"/>
      <c r="AG14" s="28"/>
      <c r="AH14" s="28"/>
      <c r="AI14" s="28"/>
      <c r="AK14" t="s">
        <v>31</v>
      </c>
      <c r="AO14" t="e">
        <f>AJ14-AK14+AL14+AM14+AN14</f>
        <v>#VALUE!</v>
      </c>
      <c r="AQ14" t="e">
        <f>AP14-AO14</f>
        <v>#VALUE!</v>
      </c>
    </row>
    <row r="15" spans="1:43" ht="12.75">
      <c r="A15" s="3">
        <v>1985</v>
      </c>
      <c r="B15" s="2">
        <v>19</v>
      </c>
      <c r="C15" s="18">
        <v>577.38</v>
      </c>
      <c r="D15" s="16">
        <v>298.66</v>
      </c>
      <c r="E15" s="15">
        <v>548.78</v>
      </c>
      <c r="F15" s="15">
        <v>144.7</v>
      </c>
      <c r="G15" s="13">
        <v>100</v>
      </c>
      <c r="H15" s="19">
        <v>184.59</v>
      </c>
      <c r="I15" s="19" t="s">
        <v>31</v>
      </c>
      <c r="J15" s="19" t="s">
        <v>31</v>
      </c>
      <c r="K15" s="19" t="s">
        <v>31</v>
      </c>
      <c r="L15" s="19" t="s">
        <v>31</v>
      </c>
      <c r="M15" s="19" t="s">
        <v>31</v>
      </c>
      <c r="N15" s="19" t="s">
        <v>31</v>
      </c>
      <c r="O15" s="19" t="s">
        <v>31</v>
      </c>
      <c r="P15">
        <v>2731.11</v>
      </c>
      <c r="Q15">
        <v>225.7</v>
      </c>
      <c r="R15" s="24">
        <f t="shared" si="0"/>
        <v>419.46344999999997</v>
      </c>
      <c r="S15" s="24">
        <f t="shared" si="1"/>
        <v>137.64727296263834</v>
      </c>
      <c r="T15" s="27" t="s">
        <v>31</v>
      </c>
      <c r="U15" s="27" t="s">
        <v>31</v>
      </c>
      <c r="V15" s="27" t="s">
        <v>31</v>
      </c>
      <c r="W15" s="27" t="s">
        <v>31</v>
      </c>
      <c r="X15" s="27" t="s">
        <v>31</v>
      </c>
      <c r="Y15" s="27" t="s">
        <v>31</v>
      </c>
      <c r="Z15">
        <v>214.97</v>
      </c>
      <c r="AA15" s="28">
        <f t="shared" si="2"/>
        <v>156.17454336225708</v>
      </c>
      <c r="AB15" s="28"/>
      <c r="AC15" s="28"/>
      <c r="AD15" s="28"/>
      <c r="AE15" s="28"/>
      <c r="AF15" s="28"/>
      <c r="AG15" s="28"/>
      <c r="AH15" s="28"/>
      <c r="AI15" s="28"/>
      <c r="AJ15">
        <v>467.27</v>
      </c>
      <c r="AK15" t="s">
        <v>31</v>
      </c>
      <c r="AL15">
        <v>65.25</v>
      </c>
      <c r="AO15" t="e">
        <f aca="true" t="shared" si="3" ref="AO15:AO23">AJ15-AK15+AL15+AM15+AN15</f>
        <v>#VALUE!</v>
      </c>
      <c r="AP15">
        <v>553.05</v>
      </c>
      <c r="AQ15" t="e">
        <f aca="true" t="shared" si="4" ref="AQ15:AQ23">AP15-AO15</f>
        <v>#VALUE!</v>
      </c>
    </row>
    <row r="16" spans="1:43" ht="12.75">
      <c r="A16" s="3">
        <v>1986</v>
      </c>
      <c r="B16" s="2">
        <v>19</v>
      </c>
      <c r="C16" s="18">
        <v>667.53</v>
      </c>
      <c r="D16" s="16">
        <v>323.16</v>
      </c>
      <c r="E16" s="15">
        <v>648.77</v>
      </c>
      <c r="F16" s="15">
        <v>151.9</v>
      </c>
      <c r="G16" s="13">
        <v>104.9</v>
      </c>
      <c r="H16" s="19">
        <v>216.5</v>
      </c>
      <c r="I16" s="19" t="s">
        <v>31</v>
      </c>
      <c r="J16" s="19" t="s">
        <v>31</v>
      </c>
      <c r="K16" s="19" t="s">
        <v>31</v>
      </c>
      <c r="L16" s="19" t="s">
        <v>31</v>
      </c>
      <c r="M16" s="19" t="s">
        <v>31</v>
      </c>
      <c r="N16" s="19" t="s">
        <v>31</v>
      </c>
      <c r="O16" s="19" t="s">
        <v>31</v>
      </c>
      <c r="P16">
        <v>2811.92</v>
      </c>
      <c r="Q16">
        <v>254.5</v>
      </c>
      <c r="R16" s="24">
        <f t="shared" si="0"/>
        <v>472.98825</v>
      </c>
      <c r="S16" s="24">
        <f t="shared" si="1"/>
        <v>141.13035577522274</v>
      </c>
      <c r="T16" s="27" t="s">
        <v>31</v>
      </c>
      <c r="U16" s="27" t="s">
        <v>31</v>
      </c>
      <c r="V16" s="27" t="s">
        <v>31</v>
      </c>
      <c r="W16" s="27" t="s">
        <v>31</v>
      </c>
      <c r="X16" s="27" t="s">
        <v>31</v>
      </c>
      <c r="Y16" s="27" t="s">
        <v>31</v>
      </c>
      <c r="Z16">
        <v>234.43</v>
      </c>
      <c r="AA16" s="28">
        <f t="shared" si="2"/>
        <v>166.10884222057436</v>
      </c>
      <c r="AB16" s="28"/>
      <c r="AC16" s="28"/>
      <c r="AD16" s="28"/>
      <c r="AE16" s="28"/>
      <c r="AF16" s="28"/>
      <c r="AG16" s="28"/>
      <c r="AH16" s="28"/>
      <c r="AI16" s="28"/>
      <c r="AK16" t="s">
        <v>31</v>
      </c>
      <c r="AO16" t="e">
        <f t="shared" si="3"/>
        <v>#VALUE!</v>
      </c>
      <c r="AQ16" t="e">
        <f t="shared" si="4"/>
        <v>#VALUE!</v>
      </c>
    </row>
    <row r="17" spans="1:43" ht="12.75">
      <c r="A17" s="3">
        <v>1987</v>
      </c>
      <c r="B17" s="2">
        <v>19</v>
      </c>
      <c r="C17" s="18">
        <v>846.69</v>
      </c>
      <c r="D17" s="16">
        <v>353.95</v>
      </c>
      <c r="E17" s="15">
        <v>896.35</v>
      </c>
      <c r="F17" s="15">
        <v>169.3</v>
      </c>
      <c r="G17" s="13">
        <v>116.6</v>
      </c>
      <c r="H17" s="19">
        <v>251.01</v>
      </c>
      <c r="I17" s="19" t="s">
        <v>31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>
        <v>2910.99</v>
      </c>
      <c r="Q17">
        <v>304.5</v>
      </c>
      <c r="R17" s="24">
        <f t="shared" si="0"/>
        <v>565.9132500000001</v>
      </c>
      <c r="S17" s="24">
        <f t="shared" si="1"/>
        <v>149.61480403577755</v>
      </c>
      <c r="T17" s="27" t="s">
        <v>31</v>
      </c>
      <c r="U17" s="27" t="s">
        <v>31</v>
      </c>
      <c r="V17" s="27" t="s">
        <v>31</v>
      </c>
      <c r="W17" s="27" t="s">
        <v>31</v>
      </c>
      <c r="X17" s="27" t="s">
        <v>31</v>
      </c>
      <c r="Y17" s="27" t="s">
        <v>31</v>
      </c>
      <c r="Z17">
        <v>287.7</v>
      </c>
      <c r="AA17" s="28">
        <f t="shared" si="2"/>
        <v>192.29380531835739</v>
      </c>
      <c r="AB17" s="28"/>
      <c r="AC17" s="28"/>
      <c r="AD17" s="28"/>
      <c r="AE17" s="28"/>
      <c r="AF17" s="28"/>
      <c r="AG17" s="28"/>
      <c r="AH17" s="28"/>
      <c r="AI17" s="28"/>
      <c r="AK17" t="s">
        <v>31</v>
      </c>
      <c r="AO17" t="e">
        <f t="shared" si="3"/>
        <v>#VALUE!</v>
      </c>
      <c r="AQ17" t="e">
        <f t="shared" si="4"/>
        <v>#VALUE!</v>
      </c>
    </row>
    <row r="18" spans="1:43" ht="12.75">
      <c r="A18" s="3">
        <v>1988</v>
      </c>
      <c r="B18" s="2">
        <v>19</v>
      </c>
      <c r="C18" s="18">
        <v>1155.37</v>
      </c>
      <c r="D18" s="16">
        <v>382.19</v>
      </c>
      <c r="E18" s="15">
        <v>1318.92</v>
      </c>
      <c r="F18" s="15">
        <v>220.5</v>
      </c>
      <c r="G18" s="13">
        <v>150.9</v>
      </c>
      <c r="H18" s="19">
        <v>253.59</v>
      </c>
      <c r="I18" s="19" t="s">
        <v>31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>
        <v>2994.72</v>
      </c>
      <c r="Q18">
        <v>352.6</v>
      </c>
      <c r="R18" s="24">
        <f t="shared" si="0"/>
        <v>655.3071000000001</v>
      </c>
      <c r="S18" s="24">
        <f t="shared" si="1"/>
        <v>176.30970273326807</v>
      </c>
      <c r="T18" s="27" t="s">
        <v>31</v>
      </c>
      <c r="U18" s="27" t="s">
        <v>31</v>
      </c>
      <c r="V18" s="27" t="s">
        <v>31</v>
      </c>
      <c r="W18" s="27" t="s">
        <v>31</v>
      </c>
      <c r="X18" s="27" t="s">
        <v>31</v>
      </c>
      <c r="Y18" s="27" t="s">
        <v>31</v>
      </c>
      <c r="Z18">
        <v>406.2</v>
      </c>
      <c r="AA18" s="28">
        <f t="shared" si="2"/>
        <v>230.39004303383334</v>
      </c>
      <c r="AB18" s="28"/>
      <c r="AC18" s="28"/>
      <c r="AD18" s="28"/>
      <c r="AE18" s="28"/>
      <c r="AF18" s="28"/>
      <c r="AG18" s="28"/>
      <c r="AH18" s="28"/>
      <c r="AI18" s="28"/>
      <c r="AK18" t="s">
        <v>31</v>
      </c>
      <c r="AO18" t="e">
        <f t="shared" si="3"/>
        <v>#VALUE!</v>
      </c>
      <c r="AQ18" t="e">
        <f t="shared" si="4"/>
        <v>#VALUE!</v>
      </c>
    </row>
    <row r="19" spans="1:43" ht="12.75">
      <c r="A19" s="3">
        <v>1989</v>
      </c>
      <c r="B19" s="2">
        <v>19</v>
      </c>
      <c r="C19" s="18">
        <v>1381.39</v>
      </c>
      <c r="D19" s="17">
        <v>387.9</v>
      </c>
      <c r="E19" s="15">
        <v>1647.24</v>
      </c>
      <c r="F19" s="15">
        <v>266.8</v>
      </c>
      <c r="G19" s="13">
        <v>184.2</v>
      </c>
      <c r="H19" s="19">
        <v>347.34</v>
      </c>
      <c r="I19" s="19" t="s">
        <v>31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31</v>
      </c>
      <c r="P19">
        <v>3041.27</v>
      </c>
      <c r="Q19">
        <v>377.9</v>
      </c>
      <c r="R19" s="24">
        <f t="shared" si="0"/>
        <v>702.32715</v>
      </c>
      <c r="S19" s="24">
        <f t="shared" si="1"/>
        <v>196.6875408418997</v>
      </c>
      <c r="T19" s="27" t="s">
        <v>31</v>
      </c>
      <c r="U19" s="27" t="s">
        <v>31</v>
      </c>
      <c r="V19" s="27" t="s">
        <v>31</v>
      </c>
      <c r="W19" s="27" t="s">
        <v>31</v>
      </c>
      <c r="X19" s="27" t="s">
        <v>31</v>
      </c>
      <c r="Y19" s="27" t="s">
        <v>31</v>
      </c>
      <c r="Z19">
        <v>477.01</v>
      </c>
      <c r="AA19" s="28">
        <f t="shared" si="2"/>
        <v>242.5217164026813</v>
      </c>
      <c r="AB19" s="28"/>
      <c r="AC19" s="28"/>
      <c r="AD19" s="28"/>
      <c r="AE19" s="28"/>
      <c r="AF19" s="28"/>
      <c r="AG19" s="28"/>
      <c r="AH19" s="28"/>
      <c r="AI19" s="28"/>
      <c r="AK19" t="s">
        <v>31</v>
      </c>
      <c r="AL19">
        <v>145.02</v>
      </c>
      <c r="AO19" t="e">
        <f t="shared" si="3"/>
        <v>#VALUE!</v>
      </c>
      <c r="AQ19" t="e">
        <f t="shared" si="4"/>
        <v>#VALUE!</v>
      </c>
    </row>
    <row r="20" spans="1:43" ht="12.75">
      <c r="A20" s="3">
        <v>1990</v>
      </c>
      <c r="B20" s="2">
        <v>19</v>
      </c>
      <c r="C20" s="18">
        <v>1559.03</v>
      </c>
      <c r="D20" s="16">
        <v>390.28</v>
      </c>
      <c r="E20" s="15">
        <v>1902.25</v>
      </c>
      <c r="F20" s="15">
        <v>255</v>
      </c>
      <c r="G20" s="13">
        <v>179.6</v>
      </c>
      <c r="H20" s="19">
        <v>381.47</v>
      </c>
      <c r="I20" s="19">
        <f aca="true" t="shared" si="5" ref="I20:I27">SUM(J20:N20)</f>
        <v>381.46999999999997</v>
      </c>
      <c r="J20" s="19">
        <v>13.77</v>
      </c>
      <c r="K20" s="19">
        <v>67.41</v>
      </c>
      <c r="L20" s="19">
        <v>55.66</v>
      </c>
      <c r="M20" s="19">
        <v>119.93</v>
      </c>
      <c r="N20" s="19">
        <v>124.7</v>
      </c>
      <c r="O20" s="4">
        <f>SUM(J20:N20)</f>
        <v>381.46999999999997</v>
      </c>
      <c r="P20">
        <v>3118.1</v>
      </c>
      <c r="Q20">
        <v>421.6</v>
      </c>
      <c r="R20" s="24">
        <f t="shared" si="0"/>
        <v>783.5436000000001</v>
      </c>
      <c r="S20" s="24">
        <f t="shared" si="1"/>
        <v>198.97169729929513</v>
      </c>
      <c r="T20" s="25">
        <f aca="true" t="shared" si="6" ref="T20:Y28">J20/$S20*100</f>
        <v>6.920582267178951</v>
      </c>
      <c r="U20" s="25">
        <f t="shared" si="6"/>
        <v>33.87919031449042</v>
      </c>
      <c r="V20" s="25">
        <f t="shared" si="6"/>
        <v>27.973827813448104</v>
      </c>
      <c r="W20" s="25">
        <f t="shared" si="6"/>
        <v>60.27490423404297</v>
      </c>
      <c r="X20" s="25">
        <f t="shared" si="6"/>
        <v>62.672230117444826</v>
      </c>
      <c r="Y20" s="25">
        <f t="shared" si="6"/>
        <v>191.72073474660527</v>
      </c>
      <c r="Z20">
        <v>511.35</v>
      </c>
      <c r="AA20" s="28">
        <f t="shared" si="2"/>
        <v>256.99635020493514</v>
      </c>
      <c r="AB20" s="28"/>
      <c r="AC20" s="28"/>
      <c r="AD20" s="28"/>
      <c r="AE20" s="28"/>
      <c r="AF20" s="28"/>
      <c r="AG20" s="28"/>
      <c r="AH20" s="28"/>
      <c r="AI20" s="28"/>
      <c r="AJ20">
        <v>1132.21</v>
      </c>
      <c r="AK20" t="s">
        <v>31</v>
      </c>
      <c r="AL20">
        <v>135.62</v>
      </c>
      <c r="AO20" t="e">
        <f t="shared" si="3"/>
        <v>#VALUE!</v>
      </c>
      <c r="AP20">
        <v>1471.84</v>
      </c>
      <c r="AQ20" t="e">
        <f t="shared" si="4"/>
        <v>#VALUE!</v>
      </c>
    </row>
    <row r="21" spans="1:43" ht="12.75">
      <c r="A21" s="3">
        <v>1991</v>
      </c>
      <c r="B21" s="2">
        <v>19</v>
      </c>
      <c r="C21" s="18">
        <v>1893.3</v>
      </c>
      <c r="D21" s="16">
        <v>433.18</v>
      </c>
      <c r="E21" s="15">
        <v>2524.12</v>
      </c>
      <c r="F21" s="15">
        <v>256.6</v>
      </c>
      <c r="G21" s="13">
        <v>181.8</v>
      </c>
      <c r="H21" s="19">
        <v>478.2</v>
      </c>
      <c r="I21" s="19">
        <f t="shared" si="5"/>
        <v>478.19999999999993</v>
      </c>
      <c r="J21" s="19">
        <v>14.19</v>
      </c>
      <c r="K21" s="19">
        <v>100.85</v>
      </c>
      <c r="L21" s="19">
        <v>61.99</v>
      </c>
      <c r="M21" s="19">
        <v>153.14</v>
      </c>
      <c r="N21" s="19">
        <v>148.03</v>
      </c>
      <c r="O21" s="4">
        <f aca="true" t="shared" si="7" ref="O21:O28">SUM(J21:N21)</f>
        <v>478.19999999999993</v>
      </c>
      <c r="P21">
        <v>3259.2</v>
      </c>
      <c r="Q21">
        <v>496.1</v>
      </c>
      <c r="R21" s="24">
        <f t="shared" si="0"/>
        <v>922.0018500000001</v>
      </c>
      <c r="S21" s="24">
        <f t="shared" si="1"/>
        <v>205.34665955388266</v>
      </c>
      <c r="T21" s="25">
        <f t="shared" si="6"/>
        <v>6.910265806528285</v>
      </c>
      <c r="U21" s="25">
        <f t="shared" si="6"/>
        <v>49.11207234590398</v>
      </c>
      <c r="V21" s="25">
        <f t="shared" si="6"/>
        <v>30.1879758524798</v>
      </c>
      <c r="W21" s="25">
        <f t="shared" si="6"/>
        <v>74.57632879575344</v>
      </c>
      <c r="X21" s="25">
        <f t="shared" si="6"/>
        <v>72.08785393519253</v>
      </c>
      <c r="Y21" s="25">
        <f t="shared" si="6"/>
        <v>232.87449673585803</v>
      </c>
      <c r="Z21">
        <v>601.05</v>
      </c>
      <c r="AA21" s="28">
        <f t="shared" si="2"/>
        <v>292.70015947948025</v>
      </c>
      <c r="AB21" s="28"/>
      <c r="AC21" s="28"/>
      <c r="AD21" s="28"/>
      <c r="AE21" s="28"/>
      <c r="AF21" s="28"/>
      <c r="AG21" s="28"/>
      <c r="AH21" s="28"/>
      <c r="AI21" s="28"/>
      <c r="AJ21">
        <v>1380.31</v>
      </c>
      <c r="AK21" t="s">
        <v>31</v>
      </c>
      <c r="AL21">
        <v>158.31</v>
      </c>
      <c r="AO21" t="e">
        <f t="shared" si="3"/>
        <v>#VALUE!</v>
      </c>
      <c r="AP21">
        <v>1780.56</v>
      </c>
      <c r="AQ21" t="e">
        <f t="shared" si="4"/>
        <v>#VALUE!</v>
      </c>
    </row>
    <row r="22" spans="1:43" ht="12.75">
      <c r="A22" s="3">
        <v>1992</v>
      </c>
      <c r="B22" s="2">
        <v>19</v>
      </c>
      <c r="C22" s="18">
        <v>2447.54</v>
      </c>
      <c r="D22" s="16">
        <v>450.99</v>
      </c>
      <c r="E22" s="15">
        <v>3479.39</v>
      </c>
      <c r="F22" s="15">
        <v>271.5</v>
      </c>
      <c r="G22" s="13">
        <v>195.1</v>
      </c>
      <c r="H22" s="19">
        <v>921.75</v>
      </c>
      <c r="I22" s="19">
        <f t="shared" si="5"/>
        <v>921.75</v>
      </c>
      <c r="J22" s="19">
        <v>17.08</v>
      </c>
      <c r="K22" s="19">
        <v>225.16</v>
      </c>
      <c r="L22" s="19">
        <v>130.55</v>
      </c>
      <c r="M22" s="19">
        <v>346.42</v>
      </c>
      <c r="N22" s="19">
        <v>202.54</v>
      </c>
      <c r="O22" s="4">
        <f t="shared" si="7"/>
        <v>921.75</v>
      </c>
      <c r="P22">
        <v>3367.21</v>
      </c>
      <c r="Q22">
        <v>605.8</v>
      </c>
      <c r="R22" s="24">
        <f t="shared" si="0"/>
        <v>1125.8792999999998</v>
      </c>
      <c r="S22" s="24">
        <f t="shared" si="1"/>
        <v>217.38919971261575</v>
      </c>
      <c r="T22" s="25">
        <f t="shared" si="6"/>
        <v>7.856876064946842</v>
      </c>
      <c r="U22" s="25">
        <f t="shared" si="6"/>
        <v>103.57460273907677</v>
      </c>
      <c r="V22" s="25">
        <f t="shared" si="6"/>
        <v>60.05358139805682</v>
      </c>
      <c r="W22" s="25">
        <f t="shared" si="6"/>
        <v>159.35474276457177</v>
      </c>
      <c r="X22" s="25">
        <f t="shared" si="6"/>
        <v>93.16930200201017</v>
      </c>
      <c r="Y22" s="25">
        <f t="shared" si="6"/>
        <v>424.0091049686624</v>
      </c>
      <c r="Z22">
        <v>948.19</v>
      </c>
      <c r="AA22" s="28">
        <f t="shared" si="2"/>
        <v>436.17162271791267</v>
      </c>
      <c r="AB22" s="28"/>
      <c r="AC22" s="28"/>
      <c r="AD22" s="28"/>
      <c r="AE22" s="28"/>
      <c r="AF22" s="28"/>
      <c r="AG22" s="28"/>
      <c r="AH22" s="28"/>
      <c r="AI22" s="28"/>
      <c r="AJ22">
        <v>1793.59</v>
      </c>
      <c r="AK22" t="s">
        <v>31</v>
      </c>
      <c r="AL22">
        <v>195.98</v>
      </c>
      <c r="AO22" t="e">
        <f t="shared" si="3"/>
        <v>#VALUE!</v>
      </c>
      <c r="AP22">
        <v>2293.54</v>
      </c>
      <c r="AQ22" t="e">
        <f t="shared" si="4"/>
        <v>#VALUE!</v>
      </c>
    </row>
    <row r="23" spans="1:43" ht="12.75">
      <c r="A23" s="3">
        <v>1993</v>
      </c>
      <c r="B23" s="2">
        <v>19</v>
      </c>
      <c r="C23" s="18">
        <v>3431.86</v>
      </c>
      <c r="D23" s="16">
        <v>478.39</v>
      </c>
      <c r="E23" s="15">
        <v>5237.36</v>
      </c>
      <c r="F23" s="15">
        <v>320.9</v>
      </c>
      <c r="G23" s="13">
        <v>237.2</v>
      </c>
      <c r="H23" s="19">
        <v>1629.87</v>
      </c>
      <c r="I23" s="19">
        <f t="shared" si="5"/>
        <v>1629.87</v>
      </c>
      <c r="J23" s="19">
        <v>19.82</v>
      </c>
      <c r="K23" s="19">
        <v>321.91</v>
      </c>
      <c r="L23" s="19">
        <v>268.05</v>
      </c>
      <c r="M23" s="19">
        <v>610.99</v>
      </c>
      <c r="N23" s="19">
        <v>409.1</v>
      </c>
      <c r="O23" s="4">
        <f t="shared" si="7"/>
        <v>1629.87</v>
      </c>
      <c r="P23">
        <v>3433.91</v>
      </c>
      <c r="Q23">
        <v>741.1</v>
      </c>
      <c r="R23" s="24">
        <f t="shared" si="0"/>
        <v>1377.33435</v>
      </c>
      <c r="S23" s="24">
        <f t="shared" si="1"/>
        <v>249.16680543108504</v>
      </c>
      <c r="T23" s="25">
        <f t="shared" si="6"/>
        <v>7.954510620188469</v>
      </c>
      <c r="U23" s="25">
        <f t="shared" si="6"/>
        <v>129.19457687915593</v>
      </c>
      <c r="V23" s="25">
        <f t="shared" si="6"/>
        <v>107.57853540572752</v>
      </c>
      <c r="W23" s="25">
        <f t="shared" si="6"/>
        <v>245.21324136372112</v>
      </c>
      <c r="X23" s="25">
        <f t="shared" si="6"/>
        <v>164.18719953174082</v>
      </c>
      <c r="Y23" s="25">
        <f t="shared" si="6"/>
        <v>654.1280638005338</v>
      </c>
      <c r="Z23">
        <v>1548.93</v>
      </c>
      <c r="AA23" s="28">
        <f t="shared" si="2"/>
        <v>621.6438009550214</v>
      </c>
      <c r="AB23" s="28">
        <v>397.81</v>
      </c>
      <c r="AC23" s="28">
        <f aca="true" t="shared" si="8" ref="AC23:AC28">AB23/$S23*100</f>
        <v>159.65609837624498</v>
      </c>
      <c r="AD23" s="28">
        <f aca="true" t="shared" si="9" ref="AD23:AD28">AA23-AC23</f>
        <v>461.98770257877646</v>
      </c>
      <c r="AE23" s="28"/>
      <c r="AF23" s="28"/>
      <c r="AG23" s="28"/>
      <c r="AH23" s="28"/>
      <c r="AI23" s="28"/>
      <c r="AO23">
        <f t="shared" si="3"/>
        <v>0</v>
      </c>
      <c r="AQ23">
        <f t="shared" si="4"/>
        <v>0</v>
      </c>
    </row>
    <row r="24" spans="1:35" ht="12.75">
      <c r="A24" s="3">
        <v>1994</v>
      </c>
      <c r="B24" s="2">
        <v>19</v>
      </c>
      <c r="C24" s="18">
        <v>4516.63</v>
      </c>
      <c r="D24" s="16">
        <v>537.57</v>
      </c>
      <c r="E24" s="15">
        <v>7273.95</v>
      </c>
      <c r="F24" s="15">
        <v>381.9</v>
      </c>
      <c r="G24" s="13">
        <v>288.7</v>
      </c>
      <c r="H24" s="19">
        <v>2141.15</v>
      </c>
      <c r="I24" s="19">
        <f t="shared" si="5"/>
        <v>2141.15</v>
      </c>
      <c r="J24" s="19">
        <v>20.01</v>
      </c>
      <c r="K24" s="19">
        <v>324.33</v>
      </c>
      <c r="L24" s="19">
        <v>463.45</v>
      </c>
      <c r="M24" s="19">
        <v>838.34</v>
      </c>
      <c r="N24" s="19">
        <v>495.02</v>
      </c>
      <c r="O24" s="4">
        <f t="shared" si="7"/>
        <v>2141.15</v>
      </c>
      <c r="P24">
        <v>3493.15</v>
      </c>
      <c r="Q24">
        <v>882.5</v>
      </c>
      <c r="R24" s="24">
        <f t="shared" si="0"/>
        <v>1640.12625</v>
      </c>
      <c r="S24" s="24">
        <f t="shared" si="1"/>
        <v>275.38306883387787</v>
      </c>
      <c r="T24" s="25">
        <f t="shared" si="6"/>
        <v>7.2662419242886855</v>
      </c>
      <c r="U24" s="25">
        <f t="shared" si="6"/>
        <v>117.77412510267611</v>
      </c>
      <c r="V24" s="25">
        <f t="shared" si="6"/>
        <v>168.29284456829538</v>
      </c>
      <c r="W24" s="25">
        <f t="shared" si="6"/>
        <v>304.4268493157509</v>
      </c>
      <c r="X24" s="25">
        <f t="shared" si="6"/>
        <v>179.75687543035403</v>
      </c>
      <c r="Y24" s="25">
        <f t="shared" si="6"/>
        <v>777.5169363413652</v>
      </c>
      <c r="Z24">
        <v>1981.07</v>
      </c>
      <c r="AA24" s="28">
        <f t="shared" si="2"/>
        <v>719.3870009470556</v>
      </c>
      <c r="AB24" s="28">
        <v>550.53</v>
      </c>
      <c r="AC24" s="28">
        <f t="shared" si="8"/>
        <v>199.9142512033308</v>
      </c>
      <c r="AD24" s="28">
        <f t="shared" si="9"/>
        <v>519.4727497437249</v>
      </c>
      <c r="AE24" s="28"/>
      <c r="AF24" s="28"/>
      <c r="AG24" s="28"/>
      <c r="AH24" s="28"/>
      <c r="AI24" s="28"/>
    </row>
    <row r="25" spans="1:35" ht="12.75">
      <c r="A25" s="3">
        <v>1995</v>
      </c>
      <c r="B25" s="2">
        <v>19</v>
      </c>
      <c r="C25" s="18">
        <v>5733.91</v>
      </c>
      <c r="D25" s="16">
        <v>537.83</v>
      </c>
      <c r="E25" s="15">
        <v>9720.54</v>
      </c>
      <c r="F25" s="15">
        <v>426.2</v>
      </c>
      <c r="G25" s="13">
        <v>329.1</v>
      </c>
      <c r="H25" s="19">
        <v>2327.22</v>
      </c>
      <c r="I25" s="19">
        <f t="shared" si="5"/>
        <v>2327.2200000000003</v>
      </c>
      <c r="J25" s="19">
        <v>25.02</v>
      </c>
      <c r="K25" s="19">
        <v>348.81</v>
      </c>
      <c r="L25" s="19">
        <v>431.37</v>
      </c>
      <c r="M25" s="19">
        <v>873.35</v>
      </c>
      <c r="N25" s="19">
        <v>648.67</v>
      </c>
      <c r="O25" s="4">
        <f t="shared" si="7"/>
        <v>2327.2200000000003</v>
      </c>
      <c r="P25">
        <v>3551.2</v>
      </c>
      <c r="Q25">
        <v>1014.3</v>
      </c>
      <c r="R25" s="24">
        <f t="shared" si="0"/>
        <v>1885.07655</v>
      </c>
      <c r="S25" s="24">
        <f t="shared" si="1"/>
        <v>304.17385437212084</v>
      </c>
      <c r="T25" s="25">
        <f t="shared" si="6"/>
        <v>8.225559048014357</v>
      </c>
      <c r="U25" s="25">
        <f t="shared" si="6"/>
        <v>114.67455042117858</v>
      </c>
      <c r="V25" s="25">
        <f t="shared" si="6"/>
        <v>141.81692272349932</v>
      </c>
      <c r="W25" s="25">
        <f t="shared" si="6"/>
        <v>287.1219821975755</v>
      </c>
      <c r="X25" s="25">
        <f t="shared" si="6"/>
        <v>213.25633044266476</v>
      </c>
      <c r="Y25" s="25">
        <f t="shared" si="6"/>
        <v>765.0953448329326</v>
      </c>
      <c r="Z25">
        <v>2381.31</v>
      </c>
      <c r="AA25" s="28">
        <f t="shared" si="2"/>
        <v>782.8779383144312</v>
      </c>
      <c r="AB25" s="28">
        <v>785.305</v>
      </c>
      <c r="AC25" s="28">
        <f t="shared" si="8"/>
        <v>258.17636483616764</v>
      </c>
      <c r="AD25" s="28">
        <f t="shared" si="9"/>
        <v>524.7015734782635</v>
      </c>
      <c r="AE25" s="28"/>
      <c r="AF25" s="28"/>
      <c r="AG25" s="28"/>
      <c r="AH25" s="28"/>
      <c r="AI25" s="28"/>
    </row>
    <row r="26" spans="1:35" ht="12.75">
      <c r="A26" s="3">
        <v>1996</v>
      </c>
      <c r="B26" s="2">
        <v>19</v>
      </c>
      <c r="C26" s="18">
        <v>6519.14</v>
      </c>
      <c r="D26" s="16">
        <v>810.7</v>
      </c>
      <c r="E26" s="15">
        <v>10530.92</v>
      </c>
      <c r="F26" s="13">
        <v>444.9</v>
      </c>
      <c r="G26" s="14">
        <v>352.1</v>
      </c>
      <c r="H26" s="19">
        <v>2327.64</v>
      </c>
      <c r="I26" s="19">
        <f t="shared" si="5"/>
        <v>2327.6400000000003</v>
      </c>
      <c r="J26" s="19">
        <v>21.5</v>
      </c>
      <c r="K26" s="19">
        <v>331.94</v>
      </c>
      <c r="L26" s="19">
        <v>472.21</v>
      </c>
      <c r="M26" s="19">
        <v>876.04</v>
      </c>
      <c r="N26" s="19">
        <v>625.95</v>
      </c>
      <c r="O26" s="4">
        <f t="shared" si="7"/>
        <v>2327.6400000000003</v>
      </c>
      <c r="P26">
        <v>3641.3</v>
      </c>
      <c r="Q26">
        <v>1122.4</v>
      </c>
      <c r="R26" s="24">
        <f t="shared" si="0"/>
        <v>2085.9804000000004</v>
      </c>
      <c r="S26" s="24">
        <f t="shared" si="1"/>
        <v>312.52163251390084</v>
      </c>
      <c r="T26" s="25">
        <f t="shared" si="6"/>
        <v>6.879523771540419</v>
      </c>
      <c r="U26" s="25">
        <f t="shared" si="6"/>
        <v>106.2134474755873</v>
      </c>
      <c r="V26" s="25">
        <f t="shared" si="6"/>
        <v>151.09674047251633</v>
      </c>
      <c r="W26" s="25">
        <f t="shared" si="6"/>
        <v>280.31339557303573</v>
      </c>
      <c r="X26" s="25">
        <f t="shared" si="6"/>
        <v>200.29013510677794</v>
      </c>
      <c r="Y26" s="25">
        <f t="shared" si="6"/>
        <v>744.7932423994579</v>
      </c>
      <c r="Z26">
        <v>2718.45</v>
      </c>
      <c r="AA26" s="28">
        <f t="shared" si="2"/>
        <v>869.8437858950722</v>
      </c>
      <c r="AB26" s="28">
        <v>1020.08</v>
      </c>
      <c r="AC26" s="28">
        <f t="shared" si="8"/>
        <v>326.4030050638582</v>
      </c>
      <c r="AD26" s="28">
        <f t="shared" si="9"/>
        <v>543.4407808312139</v>
      </c>
      <c r="AE26" s="28"/>
      <c r="AF26" s="28"/>
      <c r="AG26" s="28"/>
      <c r="AH26" s="28"/>
      <c r="AI26" s="28"/>
    </row>
    <row r="27" spans="1:35" ht="12.75">
      <c r="A27" s="3">
        <v>1997</v>
      </c>
      <c r="B27" s="2">
        <v>19</v>
      </c>
      <c r="C27" s="18">
        <v>7315.51</v>
      </c>
      <c r="D27" s="16">
        <v>1217.25</v>
      </c>
      <c r="E27" s="15">
        <v>10461.52</v>
      </c>
      <c r="F27" s="9">
        <v>445.3</v>
      </c>
      <c r="G27" s="18">
        <v>358.7</v>
      </c>
      <c r="H27" s="19">
        <v>2298.14</v>
      </c>
      <c r="I27" s="19">
        <f t="shared" si="5"/>
        <v>2298.14</v>
      </c>
      <c r="J27" s="19">
        <v>20.69</v>
      </c>
      <c r="K27" s="19">
        <v>283.82</v>
      </c>
      <c r="L27" s="19">
        <v>457.1</v>
      </c>
      <c r="M27" s="19">
        <v>959.7</v>
      </c>
      <c r="N27" s="19">
        <v>576.83</v>
      </c>
      <c r="O27" s="4">
        <f t="shared" si="7"/>
        <v>2298.14</v>
      </c>
      <c r="P27">
        <v>3701.9</v>
      </c>
      <c r="Q27">
        <v>1241</v>
      </c>
      <c r="R27" s="24">
        <f t="shared" si="0"/>
        <v>2306.3985000000002</v>
      </c>
      <c r="S27" s="24">
        <f t="shared" si="1"/>
        <v>317.1832621292461</v>
      </c>
      <c r="T27" s="25">
        <f t="shared" si="6"/>
        <v>6.523042817930672</v>
      </c>
      <c r="U27" s="25">
        <f t="shared" si="6"/>
        <v>89.48139258506926</v>
      </c>
      <c r="V27" s="25">
        <f t="shared" si="6"/>
        <v>144.112270279174</v>
      </c>
      <c r="W27" s="25">
        <f t="shared" si="6"/>
        <v>302.5695598051264</v>
      </c>
      <c r="X27" s="25">
        <f t="shared" si="6"/>
        <v>181.8601637828395</v>
      </c>
      <c r="Y27" s="25">
        <f t="shared" si="6"/>
        <v>724.5464292701397</v>
      </c>
      <c r="Z27">
        <v>2736.73</v>
      </c>
      <c r="AA27" s="28">
        <f t="shared" si="2"/>
        <v>862.8229565546354</v>
      </c>
      <c r="AB27" s="28">
        <v>1126.64</v>
      </c>
      <c r="AC27" s="28">
        <f t="shared" si="8"/>
        <v>355.2015930591306</v>
      </c>
      <c r="AD27" s="28">
        <f t="shared" si="9"/>
        <v>507.62136349550485</v>
      </c>
      <c r="AE27" s="28"/>
      <c r="AF27" s="28"/>
      <c r="AG27" s="28"/>
      <c r="AH27" s="28"/>
      <c r="AI27" s="28"/>
    </row>
    <row r="28" spans="1:35" ht="12.75">
      <c r="A28" s="3">
        <v>1998</v>
      </c>
      <c r="B28" s="2">
        <v>19</v>
      </c>
      <c r="C28" s="18">
        <v>7919.12</v>
      </c>
      <c r="D28" s="16">
        <v>1214.96</v>
      </c>
      <c r="E28" s="15">
        <v>12190.38</v>
      </c>
      <c r="F28" s="9">
        <v>431.9</v>
      </c>
      <c r="G28" s="18">
        <v>352.2</v>
      </c>
      <c r="H28" s="19">
        <v>2668.13</v>
      </c>
      <c r="I28" s="19">
        <v>2668.12</v>
      </c>
      <c r="J28" s="19">
        <v>44.02</v>
      </c>
      <c r="K28" s="19">
        <v>391.15</v>
      </c>
      <c r="L28" s="19">
        <v>372.2</v>
      </c>
      <c r="M28" s="19">
        <v>1156.63</v>
      </c>
      <c r="N28" s="19">
        <v>704.12</v>
      </c>
      <c r="O28" s="4">
        <f t="shared" si="7"/>
        <v>2668.12</v>
      </c>
      <c r="P28">
        <v>3783.87</v>
      </c>
      <c r="Q28">
        <v>1367.2</v>
      </c>
      <c r="R28" s="24">
        <f t="shared" si="0"/>
        <v>2540.9412</v>
      </c>
      <c r="S28" s="24">
        <f t="shared" si="1"/>
        <v>311.6608916412548</v>
      </c>
      <c r="T28" s="25">
        <f t="shared" si="6"/>
        <v>14.1243258877249</v>
      </c>
      <c r="U28" s="25">
        <f t="shared" si="6"/>
        <v>125.50499934083585</v>
      </c>
      <c r="V28" s="25">
        <f t="shared" si="6"/>
        <v>119.4246727717221</v>
      </c>
      <c r="W28" s="25">
        <f t="shared" si="6"/>
        <v>371.11810657699345</v>
      </c>
      <c r="X28" s="25">
        <f t="shared" si="6"/>
        <v>225.92504189152328</v>
      </c>
      <c r="Y28" s="25">
        <f t="shared" si="6"/>
        <v>856.0971464687996</v>
      </c>
      <c r="Z28">
        <v>3051.96</v>
      </c>
      <c r="AA28" s="28">
        <f t="shared" si="2"/>
        <v>979.2566478032913</v>
      </c>
      <c r="AB28" s="28">
        <v>1251.72</v>
      </c>
      <c r="AC28" s="28">
        <f t="shared" si="8"/>
        <v>401.62883235308976</v>
      </c>
      <c r="AD28" s="28">
        <f t="shared" si="9"/>
        <v>577.6278154502015</v>
      </c>
      <c r="AE28" s="28"/>
      <c r="AF28" s="28"/>
      <c r="AG28" s="28"/>
      <c r="AH28" s="28"/>
      <c r="AI28" s="28"/>
    </row>
    <row r="29" spans="1:15" ht="12.75">
      <c r="A29" s="3"/>
      <c r="B29" s="3"/>
      <c r="C29" s="3"/>
      <c r="D29" s="3"/>
      <c r="E29" s="3"/>
      <c r="F29" s="3"/>
      <c r="G29" s="6"/>
      <c r="H29" s="4"/>
      <c r="I29" s="4"/>
      <c r="O29" s="4"/>
    </row>
    <row r="30" spans="1:9" ht="12.75">
      <c r="A30" s="3" t="s">
        <v>22</v>
      </c>
      <c r="B30" s="6" t="s">
        <v>23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24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25</v>
      </c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horizontalDpi="600" verticalDpi="600" orientation="landscape" paperSize="9" scale="8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msguest</cp:lastModifiedBy>
  <dcterms:created xsi:type="dcterms:W3CDTF">2002-03-12T12:47:52Z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